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2CBE26B-D99F-4C35-AF24-05D81AC522B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Меню 1-3 лет" sheetId="2" r:id="rId1"/>
    <sheet name="Меню 3-7 лет" sheetId="4" r:id="rId2"/>
    <sheet name="Ведомость 1-3" sheetId="3" r:id="rId3"/>
    <sheet name="Ведомость 3-7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0" i="2" l="1"/>
  <c r="F180" i="2"/>
  <c r="G180" i="2"/>
  <c r="D180" i="2"/>
  <c r="C180" i="2"/>
  <c r="E241" i="4"/>
  <c r="F241" i="4"/>
  <c r="G241" i="4"/>
  <c r="D241" i="4"/>
  <c r="C241" i="4"/>
  <c r="E235" i="4"/>
  <c r="F235" i="4"/>
  <c r="G235" i="4"/>
  <c r="D235" i="4"/>
  <c r="C235" i="4"/>
  <c r="E227" i="4"/>
  <c r="E242" i="4" s="1"/>
  <c r="F227" i="4"/>
  <c r="F242" i="4" s="1"/>
  <c r="G227" i="4"/>
  <c r="G242" i="4" s="1"/>
  <c r="D227" i="4"/>
  <c r="D242" i="4" s="1"/>
  <c r="C227" i="4"/>
  <c r="E218" i="4"/>
  <c r="F218" i="4"/>
  <c r="G218" i="4"/>
  <c r="D218" i="4"/>
  <c r="C218" i="4"/>
  <c r="E212" i="4"/>
  <c r="F212" i="4"/>
  <c r="G212" i="4"/>
  <c r="D212" i="4"/>
  <c r="C212" i="4"/>
  <c r="E204" i="4"/>
  <c r="F204" i="4"/>
  <c r="F219" i="4" s="1"/>
  <c r="G204" i="4"/>
  <c r="D204" i="4"/>
  <c r="C204" i="4"/>
  <c r="C196" i="4"/>
  <c r="C190" i="4"/>
  <c r="G190" i="4"/>
  <c r="F190" i="4"/>
  <c r="E190" i="4"/>
  <c r="D190" i="4"/>
  <c r="E182" i="4"/>
  <c r="F182" i="4"/>
  <c r="G182" i="4"/>
  <c r="D182" i="4"/>
  <c r="C182" i="4"/>
  <c r="E219" i="4" l="1"/>
  <c r="G219" i="4"/>
  <c r="D197" i="4"/>
  <c r="G197" i="4"/>
  <c r="F197" i="4"/>
  <c r="E197" i="4"/>
  <c r="E175" i="4" l="1"/>
  <c r="F175" i="4"/>
  <c r="G175" i="4"/>
  <c r="D175" i="4"/>
  <c r="C175" i="4"/>
  <c r="E168" i="4"/>
  <c r="F168" i="4"/>
  <c r="G168" i="4"/>
  <c r="D168" i="4"/>
  <c r="C168" i="4"/>
  <c r="E160" i="4"/>
  <c r="F160" i="4"/>
  <c r="F176" i="4" s="1"/>
  <c r="G160" i="4"/>
  <c r="D160" i="4"/>
  <c r="D176" i="4" s="1"/>
  <c r="C160" i="4"/>
  <c r="E151" i="4"/>
  <c r="E248" i="4" s="1"/>
  <c r="F151" i="4"/>
  <c r="G151" i="4"/>
  <c r="G248" i="4" s="1"/>
  <c r="D151" i="4"/>
  <c r="C151" i="4"/>
  <c r="C248" i="4" s="1"/>
  <c r="E147" i="4"/>
  <c r="F147" i="4"/>
  <c r="F247" i="4" s="1"/>
  <c r="G147" i="4"/>
  <c r="D147" i="4"/>
  <c r="D247" i="4" s="1"/>
  <c r="C147" i="4"/>
  <c r="E140" i="4"/>
  <c r="E246" i="4" s="1"/>
  <c r="F140" i="4"/>
  <c r="G140" i="4"/>
  <c r="G246" i="4" s="1"/>
  <c r="D140" i="4"/>
  <c r="C140" i="4"/>
  <c r="C246" i="4" s="1"/>
  <c r="E122" i="4"/>
  <c r="F122" i="4"/>
  <c r="G122" i="4"/>
  <c r="D122" i="4"/>
  <c r="C122" i="4"/>
  <c r="E115" i="4"/>
  <c r="F115" i="4"/>
  <c r="G115" i="4"/>
  <c r="D115" i="4"/>
  <c r="C115" i="4"/>
  <c r="E107" i="4"/>
  <c r="F107" i="4"/>
  <c r="G107" i="4"/>
  <c r="D107" i="4"/>
  <c r="C107" i="4"/>
  <c r="E100" i="4"/>
  <c r="F100" i="4"/>
  <c r="G100" i="4"/>
  <c r="D100" i="4"/>
  <c r="C100" i="4"/>
  <c r="C93" i="4"/>
  <c r="E93" i="4"/>
  <c r="F93" i="4"/>
  <c r="G93" i="4"/>
  <c r="D93" i="4"/>
  <c r="G85" i="4"/>
  <c r="F85" i="4"/>
  <c r="E85" i="4"/>
  <c r="D85" i="4"/>
  <c r="C85" i="4"/>
  <c r="C75" i="4"/>
  <c r="E75" i="4"/>
  <c r="F75" i="4"/>
  <c r="G75" i="4"/>
  <c r="D75" i="4"/>
  <c r="E68" i="4"/>
  <c r="F68" i="4"/>
  <c r="G68" i="4"/>
  <c r="D68" i="4"/>
  <c r="C68" i="4"/>
  <c r="E61" i="4"/>
  <c r="F61" i="4"/>
  <c r="G61" i="4"/>
  <c r="D61" i="4"/>
  <c r="C61" i="4"/>
  <c r="E53" i="4"/>
  <c r="F53" i="4"/>
  <c r="G53" i="4"/>
  <c r="D53" i="4"/>
  <c r="C53" i="4"/>
  <c r="C49" i="4"/>
  <c r="D49" i="4"/>
  <c r="E49" i="4"/>
  <c r="F49" i="4"/>
  <c r="G49" i="4"/>
  <c r="C40" i="4"/>
  <c r="E40" i="4"/>
  <c r="F40" i="4"/>
  <c r="G40" i="4"/>
  <c r="D40" i="4"/>
  <c r="C32" i="4"/>
  <c r="E19" i="4"/>
  <c r="F19" i="4"/>
  <c r="G19" i="4"/>
  <c r="D19" i="4"/>
  <c r="C19" i="4"/>
  <c r="D246" i="4" l="1"/>
  <c r="F246" i="4"/>
  <c r="C247" i="4"/>
  <c r="G247" i="4"/>
  <c r="E247" i="4"/>
  <c r="D248" i="4"/>
  <c r="F248" i="4"/>
  <c r="G176" i="4"/>
  <c r="E176" i="4"/>
  <c r="E152" i="4"/>
  <c r="E249" i="4" s="1"/>
  <c r="D152" i="4"/>
  <c r="D249" i="4" s="1"/>
  <c r="G152" i="4"/>
  <c r="G249" i="4" s="1"/>
  <c r="F152" i="4"/>
  <c r="F249" i="4" s="1"/>
  <c r="F128" i="4"/>
  <c r="D128" i="4"/>
  <c r="G128" i="4"/>
  <c r="E128" i="4"/>
  <c r="C128" i="4"/>
  <c r="C130" i="4"/>
  <c r="D123" i="4"/>
  <c r="G123" i="4"/>
  <c r="F123" i="4"/>
  <c r="E123" i="4"/>
  <c r="D101" i="4"/>
  <c r="E101" i="4"/>
  <c r="G101" i="4"/>
  <c r="F101" i="4"/>
  <c r="F76" i="4"/>
  <c r="E76" i="4"/>
  <c r="D76" i="4"/>
  <c r="G76" i="4"/>
  <c r="G54" i="4"/>
  <c r="F54" i="4"/>
  <c r="E54" i="4"/>
  <c r="D54" i="4"/>
  <c r="E246" i="2"/>
  <c r="F246" i="2"/>
  <c r="G246" i="2"/>
  <c r="D246" i="2"/>
  <c r="C246" i="2"/>
  <c r="E240" i="2"/>
  <c r="F240" i="2"/>
  <c r="G240" i="2"/>
  <c r="D240" i="2"/>
  <c r="C240" i="2"/>
  <c r="E232" i="2"/>
  <c r="F232" i="2"/>
  <c r="G232" i="2"/>
  <c r="D232" i="2"/>
  <c r="C232" i="2"/>
  <c r="E223" i="2"/>
  <c r="F223" i="2"/>
  <c r="G223" i="2"/>
  <c r="D223" i="2"/>
  <c r="C223" i="2"/>
  <c r="E217" i="2"/>
  <c r="F217" i="2"/>
  <c r="G217" i="2"/>
  <c r="D217" i="2"/>
  <c r="C217" i="2"/>
  <c r="E209" i="2"/>
  <c r="F209" i="2"/>
  <c r="G209" i="2"/>
  <c r="D209" i="2"/>
  <c r="C209" i="2"/>
  <c r="E187" i="2"/>
  <c r="F187" i="2"/>
  <c r="G187" i="2"/>
  <c r="D187" i="2"/>
  <c r="C187" i="2"/>
  <c r="C201" i="2"/>
  <c r="E195" i="2"/>
  <c r="F195" i="2"/>
  <c r="G195" i="2"/>
  <c r="D195" i="2"/>
  <c r="C195" i="2"/>
  <c r="E173" i="2"/>
  <c r="F173" i="2"/>
  <c r="G173" i="2"/>
  <c r="D173" i="2"/>
  <c r="C173" i="2"/>
  <c r="E165" i="2"/>
  <c r="F165" i="2"/>
  <c r="G165" i="2"/>
  <c r="D165" i="2"/>
  <c r="C165" i="2"/>
  <c r="E156" i="2"/>
  <c r="F156" i="2"/>
  <c r="G156" i="2"/>
  <c r="D156" i="2"/>
  <c r="D253" i="2" s="1"/>
  <c r="C156" i="2"/>
  <c r="E152" i="2"/>
  <c r="E252" i="2" s="1"/>
  <c r="F152" i="2"/>
  <c r="G152" i="2"/>
  <c r="G252" i="2" s="1"/>
  <c r="D152" i="2"/>
  <c r="C152" i="2"/>
  <c r="E145" i="2"/>
  <c r="F145" i="2"/>
  <c r="F251" i="2" s="1"/>
  <c r="G145" i="2"/>
  <c r="D145" i="2"/>
  <c r="D251" i="2" s="1"/>
  <c r="C145" i="2"/>
  <c r="C122" i="2"/>
  <c r="E122" i="2"/>
  <c r="F122" i="2"/>
  <c r="G122" i="2"/>
  <c r="D122" i="2"/>
  <c r="C115" i="2"/>
  <c r="E115" i="2"/>
  <c r="F115" i="2"/>
  <c r="G115" i="2"/>
  <c r="D115" i="2"/>
  <c r="E107" i="2"/>
  <c r="F107" i="2"/>
  <c r="G107" i="2"/>
  <c r="D107" i="2"/>
  <c r="C107" i="2"/>
  <c r="C100" i="2"/>
  <c r="C93" i="2"/>
  <c r="E93" i="2"/>
  <c r="F93" i="2"/>
  <c r="G93" i="2"/>
  <c r="D93" i="2"/>
  <c r="E85" i="2"/>
  <c r="F85" i="2"/>
  <c r="G85" i="2"/>
  <c r="D85" i="2"/>
  <c r="C85" i="2"/>
  <c r="C75" i="2"/>
  <c r="E75" i="2"/>
  <c r="F75" i="2"/>
  <c r="G75" i="2"/>
  <c r="D75" i="2"/>
  <c r="E68" i="2"/>
  <c r="F68" i="2"/>
  <c r="G68" i="2"/>
  <c r="D68" i="2"/>
  <c r="C68" i="2"/>
  <c r="E61" i="2"/>
  <c r="F61" i="2"/>
  <c r="G61" i="2"/>
  <c r="D61" i="2"/>
  <c r="C61" i="2"/>
  <c r="C251" i="2" l="1"/>
  <c r="G251" i="2"/>
  <c r="E251" i="2"/>
  <c r="D252" i="2"/>
  <c r="F252" i="2"/>
  <c r="C253" i="2"/>
  <c r="G253" i="2"/>
  <c r="E253" i="2"/>
  <c r="C252" i="2"/>
  <c r="E247" i="2"/>
  <c r="F253" i="2"/>
  <c r="E224" i="2"/>
  <c r="D224" i="2"/>
  <c r="G224" i="2"/>
  <c r="F202" i="2"/>
  <c r="D202" i="2"/>
  <c r="G202" i="2"/>
  <c r="F181" i="2"/>
  <c r="E181" i="2"/>
  <c r="E202" i="2"/>
  <c r="E123" i="2"/>
  <c r="D181" i="2"/>
  <c r="G157" i="2"/>
  <c r="D157" i="2"/>
  <c r="F157" i="2"/>
  <c r="D123" i="2"/>
  <c r="G123" i="2"/>
  <c r="F123" i="2"/>
  <c r="D76" i="2"/>
  <c r="G76" i="2"/>
  <c r="F76" i="2"/>
  <c r="E76" i="2"/>
  <c r="G254" i="2" l="1"/>
  <c r="E254" i="2"/>
  <c r="D254" i="2"/>
  <c r="F254" i="2"/>
  <c r="E53" i="2"/>
  <c r="F53" i="2"/>
  <c r="G53" i="2"/>
  <c r="D53" i="2"/>
  <c r="C53" i="2"/>
  <c r="E49" i="2"/>
  <c r="F49" i="2"/>
  <c r="G49" i="2"/>
  <c r="D49" i="2"/>
  <c r="C49" i="2"/>
  <c r="E40" i="2"/>
  <c r="F40" i="2"/>
  <c r="G40" i="2"/>
  <c r="D40" i="2"/>
  <c r="C40" i="2"/>
  <c r="G31" i="2"/>
  <c r="C31" i="2"/>
  <c r="C26" i="2"/>
  <c r="C129" i="2" l="1"/>
  <c r="C130" i="2"/>
  <c r="D54" i="2"/>
  <c r="G54" i="2"/>
  <c r="F54" i="2"/>
  <c r="E54" i="2"/>
  <c r="E19" i="2" l="1"/>
  <c r="E128" i="2" s="1"/>
  <c r="F19" i="2"/>
  <c r="F128" i="2" s="1"/>
  <c r="G19" i="2"/>
  <c r="G128" i="2" s="1"/>
  <c r="D19" i="2"/>
  <c r="D128" i="2" s="1"/>
  <c r="C19" i="2"/>
  <c r="C128" i="2" s="1"/>
  <c r="G100" i="2" l="1"/>
  <c r="N8" i="3"/>
  <c r="N9" i="3"/>
  <c r="N10" i="3"/>
  <c r="N11" i="3"/>
  <c r="N12" i="3"/>
  <c r="N13" i="3"/>
  <c r="N15" i="3"/>
  <c r="N17" i="3"/>
  <c r="N20" i="3"/>
  <c r="N27" i="3"/>
  <c r="N28" i="3"/>
  <c r="N29" i="3"/>
  <c r="N30" i="3"/>
  <c r="N31" i="3"/>
  <c r="N35" i="3"/>
  <c r="N8" i="7"/>
  <c r="N10" i="7"/>
  <c r="N11" i="7"/>
  <c r="N12" i="7"/>
  <c r="N13" i="7"/>
  <c r="N17" i="7"/>
  <c r="N29" i="7"/>
  <c r="N35" i="7"/>
  <c r="G101" i="2" l="1"/>
  <c r="G130" i="2"/>
  <c r="E31" i="2" l="1"/>
  <c r="O28" i="7" l="1"/>
  <c r="O28" i="3"/>
  <c r="O19" i="7"/>
  <c r="O34" i="7"/>
  <c r="O34" i="3"/>
  <c r="O35" i="7"/>
  <c r="O33" i="7"/>
  <c r="O32" i="7"/>
  <c r="O31" i="7"/>
  <c r="O30" i="7"/>
  <c r="O29" i="7"/>
  <c r="O27" i="7"/>
  <c r="O26" i="7"/>
  <c r="O25" i="7"/>
  <c r="O24" i="7"/>
  <c r="O23" i="7"/>
  <c r="O22" i="7"/>
  <c r="O21" i="7"/>
  <c r="O20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D32" i="4" l="1"/>
  <c r="D130" i="4" s="1"/>
  <c r="E32" i="4"/>
  <c r="E130" i="4" s="1"/>
  <c r="F32" i="4"/>
  <c r="F130" i="4" s="1"/>
  <c r="G32" i="4"/>
  <c r="G130" i="4" s="1"/>
  <c r="G26" i="4"/>
  <c r="F26" i="4"/>
  <c r="E26" i="4"/>
  <c r="D26" i="4"/>
  <c r="D129" i="4" s="1"/>
  <c r="C26" i="4"/>
  <c r="C129" i="4" s="1"/>
  <c r="F33" i="4" l="1"/>
  <c r="F131" i="4" s="1"/>
  <c r="F129" i="4"/>
  <c r="G33" i="4"/>
  <c r="G131" i="4" s="1"/>
  <c r="G129" i="4"/>
  <c r="E33" i="4"/>
  <c r="E131" i="4" s="1"/>
  <c r="E129" i="4"/>
  <c r="D33" i="4"/>
  <c r="D131" i="4" s="1"/>
  <c r="D31" i="2" l="1"/>
  <c r="O35" i="3"/>
  <c r="O33" i="3"/>
  <c r="O32" i="3"/>
  <c r="O31" i="3"/>
  <c r="O30" i="3"/>
  <c r="O29" i="3"/>
  <c r="O27" i="3"/>
  <c r="O26" i="3"/>
  <c r="O25" i="3"/>
  <c r="O24" i="3"/>
  <c r="O23" i="3"/>
  <c r="O22" i="3"/>
  <c r="O21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D100" i="2" l="1"/>
  <c r="E100" i="2"/>
  <c r="E130" i="2" s="1"/>
  <c r="F100" i="2"/>
  <c r="F101" i="2" s="1"/>
  <c r="D101" i="2" l="1"/>
  <c r="D130" i="2"/>
  <c r="D26" i="2"/>
  <c r="E26" i="2"/>
  <c r="F26" i="2"/>
  <c r="G26" i="2"/>
  <c r="G32" i="2" l="1"/>
  <c r="G131" i="2" s="1"/>
  <c r="G129" i="2"/>
  <c r="F32" i="2"/>
  <c r="F129" i="2"/>
  <c r="E32" i="2"/>
  <c r="E131" i="2" s="1"/>
  <c r="E129" i="2"/>
  <c r="D32" i="2"/>
  <c r="D131" i="2" s="1"/>
  <c r="D129" i="2"/>
</calcChain>
</file>

<file path=xl/sharedStrings.xml><?xml version="1.0" encoding="utf-8"?>
<sst xmlns="http://schemas.openxmlformats.org/spreadsheetml/2006/main" count="993" uniqueCount="296">
  <si>
    <t>Завтрак</t>
  </si>
  <si>
    <t>Обед</t>
  </si>
  <si>
    <t>Уплотненный полдник</t>
  </si>
  <si>
    <t>«Утверждаю»</t>
  </si>
  <si>
    <t>Меню приготавливаемых блюд, в соответствии с СанПиН 2.3/2.4.3590-20</t>
  </si>
  <si>
    <t>Возрастная категория:  от 1 до 3 лет</t>
  </si>
  <si>
    <t xml:space="preserve">Прием пищи </t>
  </si>
  <si>
    <t>Наименование блюда</t>
  </si>
  <si>
    <t>№ рецептуры</t>
  </si>
  <si>
    <t>Белки</t>
  </si>
  <si>
    <t>Жиры</t>
  </si>
  <si>
    <t>Углеводы</t>
  </si>
  <si>
    <t>Неделя 1</t>
  </si>
  <si>
    <t>День 1 (Понедельник)</t>
  </si>
  <si>
    <t>Итого за завтрак:</t>
  </si>
  <si>
    <t>Итого за обед:</t>
  </si>
  <si>
    <t>Итого за день 1:</t>
  </si>
  <si>
    <t>День 2 (Вторник)</t>
  </si>
  <si>
    <t>Итого за день 2:</t>
  </si>
  <si>
    <t>День 3 (Среда)</t>
  </si>
  <si>
    <t>Обед:</t>
  </si>
  <si>
    <t>Итого за день 3:</t>
  </si>
  <si>
    <t>День 4 (Четверг)</t>
  </si>
  <si>
    <t>Итого за день 4:</t>
  </si>
  <si>
    <t>День 5 (Пятница)</t>
  </si>
  <si>
    <t>Итого за обед</t>
  </si>
  <si>
    <t>Итого за день 5:</t>
  </si>
  <si>
    <t>Неделя 2</t>
  </si>
  <si>
    <t>День 6</t>
  </si>
  <si>
    <t>Итого за 6 день:</t>
  </si>
  <si>
    <t>День 7</t>
  </si>
  <si>
    <t>Итого за день 7:</t>
  </si>
  <si>
    <t>День 8</t>
  </si>
  <si>
    <t>Итого за день 8:</t>
  </si>
  <si>
    <t>День 9</t>
  </si>
  <si>
    <t>Итого за день 9:</t>
  </si>
  <si>
    <t>День 10</t>
  </si>
  <si>
    <t>Итого за день 10:</t>
  </si>
  <si>
    <t>Прием пищи: четырехразовый (завтрак, второй завтрак, обед, уплотненный полдник)</t>
  </si>
  <si>
    <t>Итого за уплотненный полдник:</t>
  </si>
  <si>
    <r>
      <t xml:space="preserve">Кофейный напиток с молоком </t>
    </r>
    <r>
      <rPr>
        <b/>
        <sz val="10"/>
        <color indexed="8"/>
        <rFont val="Times New Roman"/>
        <family val="1"/>
        <charset val="204"/>
      </rPr>
      <t>(кофейный напиток, сахар, молоко 2,5%)</t>
    </r>
  </si>
  <si>
    <t>ТТК №465-П</t>
  </si>
  <si>
    <t>35</t>
  </si>
  <si>
    <t>ТТК №63-П</t>
  </si>
  <si>
    <t>ТТК №139-П</t>
  </si>
  <si>
    <r>
      <t xml:space="preserve">Суп молочный с макаронными изделиями </t>
    </r>
    <r>
      <rPr>
        <b/>
        <sz val="10"/>
        <color theme="1"/>
        <rFont val="Times New Roman"/>
        <family val="1"/>
        <charset val="204"/>
      </rPr>
      <t>(молоко 2,5%, масло сливочное 72,5%, сахар, макаронные изделия, соль йодированная)</t>
    </r>
  </si>
  <si>
    <t>ТТК № 446-П</t>
  </si>
  <si>
    <r>
      <t xml:space="preserve">Салат из свеклы с изюмом </t>
    </r>
    <r>
      <rPr>
        <b/>
        <sz val="10"/>
        <color indexed="8"/>
        <rFont val="Times New Roman"/>
        <family val="1"/>
        <charset val="204"/>
      </rPr>
      <t>(свекла, изюм, масло подсолнечное)</t>
    </r>
  </si>
  <si>
    <t>ТТК №29-П</t>
  </si>
  <si>
    <t>Хлеб ржаной</t>
  </si>
  <si>
    <t>Хлеб пшеничный</t>
  </si>
  <si>
    <t>ТК № 574-П</t>
  </si>
  <si>
    <t>ТК № 573-П</t>
  </si>
  <si>
    <t>ТТК № 495-П</t>
  </si>
  <si>
    <t>ТТК №104-П</t>
  </si>
  <si>
    <r>
      <t xml:space="preserve">Щи из свежей капусты с картофелем </t>
    </r>
    <r>
      <rPr>
        <b/>
        <sz val="10"/>
        <color theme="1"/>
        <rFont val="Times New Roman"/>
        <family val="1"/>
        <charset val="204"/>
      </rPr>
      <t>(картофель, капуста свежая, морковь, лук репчатый, масло подсолнечное, соль йодированная, томатная паста, сметана 15%) 150/10</t>
    </r>
  </si>
  <si>
    <t>ТТК №375-П</t>
  </si>
  <si>
    <r>
      <t xml:space="preserve">Плов из курицы </t>
    </r>
    <r>
      <rPr>
        <b/>
        <sz val="10"/>
        <color indexed="8"/>
        <rFont val="Times New Roman"/>
        <family val="1"/>
        <charset val="204"/>
      </rPr>
      <t>(курица потрошёная 1 кат. курица потрошёная 1 кат. (или филе куриное, или цыпленок-бройлер 1 кат. потр.), крупа рисовая, морковь, лук репчатый, томатная паста, масло сливочное 72,5%, соль йодированная)</t>
    </r>
  </si>
  <si>
    <r>
      <t xml:space="preserve">Чай с сахаром </t>
    </r>
    <r>
      <rPr>
        <b/>
        <sz val="10"/>
        <color indexed="8"/>
        <rFont val="Times New Roman"/>
        <family val="1"/>
        <charset val="204"/>
      </rPr>
      <t>(чай черный высшего сорта, сахар)</t>
    </r>
  </si>
  <si>
    <t>ТТК № 457-П</t>
  </si>
  <si>
    <t>ТК № 312-П</t>
  </si>
  <si>
    <r>
      <t xml:space="preserve">Рыба, запеченная с картофелем под молочным соусом </t>
    </r>
    <r>
      <rPr>
        <b/>
        <sz val="10"/>
        <color theme="1"/>
        <rFont val="Times New Roman"/>
        <family val="1"/>
        <charset val="204"/>
      </rPr>
      <t>(горбуша, картофель, сыр твердых (полутвердых) сортов, масло сливочное 72,5%, мука пшеничная, молоко 2,5%, масло подсолнечное, соль йодированная)</t>
    </r>
  </si>
  <si>
    <r>
      <t xml:space="preserve">Булочка домашняя </t>
    </r>
    <r>
      <rPr>
        <b/>
        <sz val="10"/>
        <color theme="1"/>
        <rFont val="Times New Roman"/>
        <family val="1"/>
        <charset val="204"/>
      </rPr>
      <t>(мука пшеничная, сахар, яйцо куриное 1 кат., масло сливочное 72,5%, дрожжи хлебопекарные, соль йодированная)</t>
    </r>
  </si>
  <si>
    <t>ТТК № 460-П</t>
  </si>
  <si>
    <r>
      <t xml:space="preserve">Чай с молоком с сахаром </t>
    </r>
    <r>
      <rPr>
        <b/>
        <sz val="10"/>
        <color indexed="8"/>
        <rFont val="Times New Roman"/>
        <family val="1"/>
        <charset val="204"/>
      </rPr>
      <t>(чай черный высшего сорта, молоко 2,5%, сахар)</t>
    </r>
  </si>
  <si>
    <t>ТТК № 69-П</t>
  </si>
  <si>
    <t>ТТК № 230-П</t>
  </si>
  <si>
    <t>ТТК № 501-П</t>
  </si>
  <si>
    <t>ТТК № 25-П</t>
  </si>
  <si>
    <r>
      <t xml:space="preserve">Салат из моркови с зеленым горошком </t>
    </r>
    <r>
      <rPr>
        <b/>
        <sz val="10"/>
        <color indexed="8"/>
        <rFont val="Times New Roman"/>
        <family val="1"/>
        <charset val="204"/>
      </rPr>
      <t>(морковь, горошек зеленый консервированный, масло подсолнечное, соль йодированная)</t>
    </r>
  </si>
  <si>
    <r>
      <t xml:space="preserve">Напиток из шиповника </t>
    </r>
    <r>
      <rPr>
        <b/>
        <sz val="10"/>
        <color indexed="8"/>
        <rFont val="Times New Roman"/>
        <family val="1"/>
        <charset val="204"/>
      </rPr>
      <t>(плоды шиповника сушеные (целые плоды), сахар)</t>
    </r>
  </si>
  <si>
    <t>ТТК № 496-П</t>
  </si>
  <si>
    <t>ТТК № 114/1-П</t>
  </si>
  <si>
    <r>
      <t xml:space="preserve">Картофельное пюре </t>
    </r>
    <r>
      <rPr>
        <b/>
        <sz val="10"/>
        <color theme="1"/>
        <rFont val="Times New Roman"/>
        <family val="1"/>
        <charset val="204"/>
      </rPr>
      <t>(картофель, молоко 2,5%, масло сливочное 72,5%, соль йодированная)</t>
    </r>
  </si>
  <si>
    <t>ТТК № 377-П</t>
  </si>
  <si>
    <r>
      <t xml:space="preserve">Котлеты "Пермские" </t>
    </r>
    <r>
      <rPr>
        <b/>
        <sz val="10"/>
        <color indexed="8"/>
        <rFont val="Times New Roman"/>
        <family val="1"/>
        <charset val="204"/>
      </rPr>
      <t>(говядина 1 кат. (или говядина б/к), хлеб пшеничный, молоко 2,5%, масло подсолнечное, сухари панировочные, яйцо куриное 1 кат., лук репчатый, соль йодированная)</t>
    </r>
  </si>
  <si>
    <t>ТТК № 341-П</t>
  </si>
  <si>
    <r>
      <t>Молоко кипяченое</t>
    </r>
    <r>
      <rPr>
        <b/>
        <sz val="10"/>
        <color indexed="8"/>
        <rFont val="Times New Roman"/>
        <family val="1"/>
        <charset val="204"/>
      </rPr>
      <t xml:space="preserve"> (молоко 2,5%)</t>
    </r>
  </si>
  <si>
    <t>Банан свежий</t>
  </si>
  <si>
    <t>ТТК № 422-П</t>
  </si>
  <si>
    <r>
      <t xml:space="preserve">Соус красный основной </t>
    </r>
    <r>
      <rPr>
        <b/>
        <sz val="10"/>
        <color indexed="8"/>
        <rFont val="Times New Roman"/>
        <family val="1"/>
        <charset val="204"/>
      </rPr>
      <t>(томатная паста, морковь, мука пшеничная, лук репчатый, масло сливочное 72,5%, сахар, соль йодированная)</t>
    </r>
  </si>
  <si>
    <r>
      <t>Соус сметанный сладкий</t>
    </r>
    <r>
      <rPr>
        <b/>
        <sz val="10"/>
        <color indexed="8"/>
        <rFont val="Times New Roman"/>
        <family val="1"/>
        <charset val="204"/>
      </rPr>
      <t xml:space="preserve"> (сметана 15%, молоко 2,5%, сахар, мука пшеничная)</t>
    </r>
  </si>
  <si>
    <r>
      <t xml:space="preserve">Запеканка из творога </t>
    </r>
    <r>
      <rPr>
        <b/>
        <sz val="10"/>
        <color theme="1"/>
        <rFont val="Times New Roman"/>
        <family val="1"/>
        <charset val="204"/>
      </rPr>
      <t>(творог 9%, яйцо куриное 1 кат., крупа манная, сахар, сухари панировочные, сметана 15%, масло подсолнечное, масло сливочное 72,5%)</t>
    </r>
  </si>
  <si>
    <t>ТТК №233-П</t>
  </si>
  <si>
    <t>Йогурт питьевой 2,5%</t>
  </si>
  <si>
    <t>ТТК №18-П</t>
  </si>
  <si>
    <r>
      <t xml:space="preserve">Салат из свежих помидоров и огурцов </t>
    </r>
    <r>
      <rPr>
        <b/>
        <sz val="10"/>
        <color indexed="8"/>
        <rFont val="Times New Roman"/>
        <family val="1"/>
        <charset val="204"/>
      </rPr>
      <t xml:space="preserve"> (помидоры и огурцы свежие, лук репчатый, соль йодированная, масло подсолнечное)</t>
    </r>
  </si>
  <si>
    <t>ТТК №115-П</t>
  </si>
  <si>
    <r>
      <t xml:space="preserve">Кисель из ягод свежемороженых </t>
    </r>
    <r>
      <rPr>
        <b/>
        <sz val="10"/>
        <color indexed="8"/>
        <rFont val="Times New Roman"/>
        <family val="1"/>
        <charset val="204"/>
      </rPr>
      <t>(ягоды свежемороженые, сахар, крахмал картофельный)</t>
    </r>
  </si>
  <si>
    <t>Закуска порционная огурцы соленые</t>
  </si>
  <si>
    <r>
      <t xml:space="preserve">Пюре из гороха с маслом </t>
    </r>
    <r>
      <rPr>
        <b/>
        <sz val="10"/>
        <color theme="1"/>
        <rFont val="Times New Roman"/>
        <family val="1"/>
        <charset val="204"/>
      </rPr>
      <t>(горох лущеный, масло сливочное 72,5%, соль йодированная)</t>
    </r>
  </si>
  <si>
    <r>
      <t xml:space="preserve">Печенье "Домашнее" </t>
    </r>
    <r>
      <rPr>
        <b/>
        <sz val="10"/>
        <color indexed="8"/>
        <rFont val="Times New Roman"/>
        <family val="1"/>
        <charset val="204"/>
      </rPr>
      <t>(мука пшеничная, сахар, масло сливочное 72,5%, яйцо куриное 1 кат., соль йодированная)</t>
    </r>
  </si>
  <si>
    <r>
      <t xml:space="preserve">Омлет натуральный </t>
    </r>
    <r>
      <rPr>
        <b/>
        <sz val="10"/>
        <color theme="1"/>
        <rFont val="Times New Roman"/>
        <family val="1"/>
        <charset val="204"/>
      </rPr>
      <t>(яйцо куриное 1 кат., молоко 2,5%, сливочное масло 72,5%, соль йодированная) 130/5</t>
    </r>
  </si>
  <si>
    <t>Закуска порционная горошек зеленый консервированный</t>
  </si>
  <si>
    <t>Яблоко свежее</t>
  </si>
  <si>
    <t>ТТК № 82-П</t>
  </si>
  <si>
    <t>ТТК № 15-П</t>
  </si>
  <si>
    <r>
      <t xml:space="preserve">Салат из свежих огурцов с луком </t>
    </r>
    <r>
      <rPr>
        <b/>
        <sz val="10"/>
        <color indexed="8"/>
        <rFont val="Times New Roman"/>
        <family val="1"/>
        <charset val="204"/>
      </rPr>
      <t>(огурцы свежие, лук репчатый, масло подсолнечное, соль йодированная)</t>
    </r>
  </si>
  <si>
    <t>ТТК № 74-Т</t>
  </si>
  <si>
    <t>ТТК № 152-П</t>
  </si>
  <si>
    <r>
      <t xml:space="preserve">Картофель отварной </t>
    </r>
    <r>
      <rPr>
        <b/>
        <sz val="10"/>
        <color indexed="8"/>
        <rFont val="Times New Roman"/>
        <family val="1"/>
        <charset val="204"/>
      </rPr>
      <t>(картофель, масло сливочное 72,5%, соль йодированная)</t>
    </r>
  </si>
  <si>
    <t>ТТК № 307-П</t>
  </si>
  <si>
    <r>
      <t xml:space="preserve">Биточки рыбные с маслом сливочным </t>
    </r>
    <r>
      <rPr>
        <b/>
        <sz val="10"/>
        <color theme="1"/>
        <rFont val="Times New Roman"/>
        <family val="1"/>
        <charset val="204"/>
      </rPr>
      <t>(горбуша, хлеб пшеничный, молоко 2,5%, масло подсолнечное, масло сливочное 72,5%, соль йодированная) 50/5</t>
    </r>
  </si>
  <si>
    <r>
      <t xml:space="preserve">Чай с лимоном </t>
    </r>
    <r>
      <rPr>
        <b/>
        <sz val="10"/>
        <color indexed="8"/>
        <rFont val="Times New Roman"/>
        <family val="1"/>
        <charset val="204"/>
      </rPr>
      <t>(чай черный высшего сорта, сахар, лимон)</t>
    </r>
  </si>
  <si>
    <r>
      <t>Каша гречневая рассыпчатая</t>
    </r>
    <r>
      <rPr>
        <b/>
        <sz val="10"/>
        <color theme="1"/>
        <rFont val="Times New Roman"/>
        <family val="1"/>
        <charset val="204"/>
      </rPr>
      <t xml:space="preserve"> (крупа гречневая, масло сливочное 72,5%, соль йодированная)</t>
    </r>
  </si>
  <si>
    <r>
      <t xml:space="preserve">Булочка российская </t>
    </r>
    <r>
      <rPr>
        <b/>
        <sz val="10"/>
        <color indexed="8"/>
        <rFont val="Times New Roman"/>
        <family val="1"/>
        <charset val="204"/>
      </rPr>
      <t>(мука пшеничная, сахар, яйцо куриное 1 кат., масло сливочное 72,5%, дрожжи хлебопекарные, молоко 2,5%, ванилин, соль йодированная)</t>
    </r>
  </si>
  <si>
    <t>135</t>
  </si>
  <si>
    <t>ТТК № 462-П</t>
  </si>
  <si>
    <r>
      <t xml:space="preserve">Какао с молоком </t>
    </r>
    <r>
      <rPr>
        <b/>
        <sz val="10"/>
        <color indexed="8"/>
        <rFont val="Times New Roman"/>
        <family val="1"/>
        <charset val="204"/>
      </rPr>
      <t>(какао-порошок, сахар, молоко 2,5%)</t>
    </r>
  </si>
  <si>
    <t>ТТК № 235-П</t>
  </si>
  <si>
    <t>ТТК № 22-Т</t>
  </si>
  <si>
    <r>
      <t xml:space="preserve">Салат "Зимний" </t>
    </r>
    <r>
      <rPr>
        <b/>
        <sz val="10"/>
        <color indexed="8"/>
        <rFont val="Times New Roman"/>
        <family val="1"/>
        <charset val="204"/>
      </rPr>
      <t>(картофель, морковь, лук репчатый, огурцы соленые, зеленый горошек консервированный, масло подсолнечное, соль йодированная)</t>
    </r>
  </si>
  <si>
    <t>ТТК № 95-П</t>
  </si>
  <si>
    <r>
      <t xml:space="preserve">Борщ с капустой и картофелем </t>
    </r>
    <r>
      <rPr>
        <b/>
        <sz val="10"/>
        <color theme="1"/>
        <rFont val="Times New Roman"/>
        <family val="1"/>
        <charset val="204"/>
      </rPr>
      <t>(картофель, капуста белокочанная свежая, морковь, лук репчатый, свекла, томатная паста, масло подсолнечное, сахар, соль йодированная, сметана 15%) 150/10</t>
    </r>
  </si>
  <si>
    <r>
      <t>Напиток лимонный</t>
    </r>
    <r>
      <rPr>
        <b/>
        <sz val="10"/>
        <color indexed="8"/>
        <rFont val="Times New Roman"/>
        <family val="1"/>
        <charset val="204"/>
      </rPr>
      <t xml:space="preserve"> (лимоны свежие, сахар)</t>
    </r>
  </si>
  <si>
    <r>
      <t>Курица в соусе с томатом</t>
    </r>
    <r>
      <rPr>
        <b/>
        <sz val="10"/>
        <color theme="1"/>
        <rFont val="Times New Roman"/>
        <family val="1"/>
        <charset val="204"/>
      </rPr>
      <t xml:space="preserve"> (курица потрошёная 1 кат. (или филе куриное, или цыпленок-бройлер 1 кат. потр.), морковь, лук репчатый, томатная паста, чеснок, масло сливочное 72,5%, соль йодированная, сметана 15%, мука пшеничная)</t>
    </r>
  </si>
  <si>
    <r>
      <t>Макаронные изделия отварные</t>
    </r>
    <r>
      <rPr>
        <b/>
        <sz val="10"/>
        <color theme="1"/>
        <rFont val="Times New Roman"/>
        <family val="1"/>
        <charset val="204"/>
      </rPr>
      <t xml:space="preserve"> (макаронные изделия, масло сливочное 72,5%, соль йодированная)</t>
    </r>
  </si>
  <si>
    <t>ТТК №232-П</t>
  </si>
  <si>
    <t>Закуска порционная помидоры свежие</t>
  </si>
  <si>
    <t>ТТК № 148-П</t>
  </si>
  <si>
    <t>ТТК № 376-П</t>
  </si>
  <si>
    <t>Среднее значение за 1 неделю по завтракам:</t>
  </si>
  <si>
    <t>ТТК № 236-П</t>
  </si>
  <si>
    <t>ТТК № 43-П</t>
  </si>
  <si>
    <r>
      <t xml:space="preserve">Салат картофельный с солеными огурцами </t>
    </r>
    <r>
      <rPr>
        <b/>
        <sz val="10"/>
        <color indexed="8"/>
        <rFont val="Times New Roman"/>
        <family val="1"/>
        <charset val="204"/>
      </rPr>
      <t>(картофель, огурцы соленые, лук репчатый, масло подсолнечное)</t>
    </r>
  </si>
  <si>
    <t>ТТК № 98-П</t>
  </si>
  <si>
    <t>ТТК № 359-П</t>
  </si>
  <si>
    <r>
      <t xml:space="preserve">Печень, тушеная в соусе сметанном </t>
    </r>
    <r>
      <rPr>
        <b/>
        <sz val="10"/>
        <color theme="1"/>
        <rFont val="Times New Roman"/>
        <family val="1"/>
        <charset val="204"/>
      </rPr>
      <t>(печень говяжья, мука пшеничная, масло подсолнечное, чеснок, сметана 15%, масло сливочное 72,5%, соль йодированная)</t>
    </r>
  </si>
  <si>
    <t>ТТК № 299-П</t>
  </si>
  <si>
    <r>
      <t xml:space="preserve">Рыба, тушеная в томате с овощами </t>
    </r>
    <r>
      <rPr>
        <b/>
        <sz val="10"/>
        <color theme="1"/>
        <rFont val="Times New Roman"/>
        <family val="1"/>
        <charset val="204"/>
      </rPr>
      <t>(горбуша, морковь, лук репчатый, томатная паста, масло подсолнечное, соль йодированная, сахар)</t>
    </r>
  </si>
  <si>
    <t>ТТК № 543-П</t>
  </si>
  <si>
    <r>
      <t>Булочка дорожная</t>
    </r>
    <r>
      <rPr>
        <b/>
        <sz val="10"/>
        <color indexed="8"/>
        <rFont val="Times New Roman"/>
        <family val="1"/>
        <charset val="204"/>
      </rPr>
      <t xml:space="preserve"> (мука пшеничная, сахар, масло сливочное 72,5%, дрожжи хлебопекарные, соль йодированная)</t>
    </r>
  </si>
  <si>
    <t>Снежок 2,5%</t>
  </si>
  <si>
    <t>ТТК №129-П</t>
  </si>
  <si>
    <t>ТТК №380-П</t>
  </si>
  <si>
    <r>
      <t>Капуста тушеная</t>
    </r>
    <r>
      <rPr>
        <b/>
        <sz val="10"/>
        <color theme="1"/>
        <rFont val="Times New Roman"/>
        <family val="1"/>
        <charset val="204"/>
      </rPr>
      <t xml:space="preserve"> (капуста белокочанная свежая, лук репчатый, морковь, томатное пюре, масло сливочное 72,5%, мука пшеничная, сахар, соль йодированная)</t>
    </r>
  </si>
  <si>
    <r>
      <t>Кнели из курицы с рисом</t>
    </r>
    <r>
      <rPr>
        <b/>
        <sz val="10"/>
        <color theme="1"/>
        <rFont val="Times New Roman"/>
        <family val="1"/>
        <charset val="204"/>
      </rPr>
      <t xml:space="preserve"> (курица потрошёная 1 кат. (или филе куриное, или цыпленок-бройлер 1 кат. потр.), крупа рисовая, масло сливочное 72,5%, молоко 2,5%, соль йодированная)</t>
    </r>
  </si>
  <si>
    <t>ТТК №371-П</t>
  </si>
  <si>
    <t>ТК № 582-П</t>
  </si>
  <si>
    <t>Кондитерское изделие (пряник)</t>
  </si>
  <si>
    <t>ТТК № 32-П</t>
  </si>
  <si>
    <r>
      <t xml:space="preserve">Салат из отварной свеклы с сыром </t>
    </r>
    <r>
      <rPr>
        <b/>
        <sz val="10"/>
        <color theme="1"/>
        <rFont val="Times New Roman"/>
        <family val="1"/>
        <charset val="204"/>
      </rPr>
      <t>(свекла, сыр твердых (полутвердых) сортов, масло подсолнечное, соль йодированная)</t>
    </r>
  </si>
  <si>
    <t>ТТК № 113-П</t>
  </si>
  <si>
    <t>ТТК № 166-Т</t>
  </si>
  <si>
    <r>
      <t>Рис с овощами</t>
    </r>
    <r>
      <rPr>
        <b/>
        <sz val="10"/>
        <color indexed="8"/>
        <rFont val="Times New Roman"/>
        <family val="1"/>
        <charset val="204"/>
      </rPr>
      <t xml:space="preserve"> (крупа рисовая, морковь, лук репчатый, масло сливочное 72,5%, соль йодированная)</t>
    </r>
  </si>
  <si>
    <t>ТТК № 308-П</t>
  </si>
  <si>
    <r>
      <t xml:space="preserve">Запеканка картофельная с мясом </t>
    </r>
    <r>
      <rPr>
        <b/>
        <sz val="10"/>
        <color indexed="8"/>
        <rFont val="Times New Roman"/>
        <family val="1"/>
        <charset val="204"/>
      </rPr>
      <t>(говядина 1 кат. (или говядина б/к), картофель, лук репчатый, масло сливочное 72,5%, масло подсолнечное, соль йодированная, сухари панировочные)</t>
    </r>
  </si>
  <si>
    <r>
      <t xml:space="preserve">Пирожки печеные с повидлом </t>
    </r>
    <r>
      <rPr>
        <b/>
        <sz val="10"/>
        <color theme="1"/>
        <rFont val="Times New Roman"/>
        <family val="1"/>
        <charset val="204"/>
      </rPr>
      <t>(мука пшеничная, сахар, масло сливочное 72,5%, яйцо куриное 1 кат., соль йодированная, дрожжи хлебопекарные, повидло фруктовое)</t>
    </r>
  </si>
  <si>
    <t>ТТК №140/1-П</t>
  </si>
  <si>
    <r>
      <t xml:space="preserve">Суп молочный гречневый </t>
    </r>
    <r>
      <rPr>
        <b/>
        <sz val="10"/>
        <color theme="1"/>
        <rFont val="Times New Roman"/>
        <family val="1"/>
        <charset val="204"/>
      </rPr>
      <t>(молоко 2,5%, масло сливочное 72,5%, сахар, крупа гречневая, соль йодированная)</t>
    </r>
  </si>
  <si>
    <t>ТТК № 102-Т</t>
  </si>
  <si>
    <r>
      <t xml:space="preserve">Рагу из овощей </t>
    </r>
    <r>
      <rPr>
        <b/>
        <sz val="10"/>
        <color indexed="8"/>
        <rFont val="Times New Roman"/>
        <family val="1"/>
        <charset val="204"/>
      </rPr>
      <t>(картофель, капуста белокочанная свежая, лук репчатый, морковь, масло подсолнечное, масло сливочное 72,5%, мука пшеничная, соль йодированная)</t>
    </r>
  </si>
  <si>
    <r>
      <t xml:space="preserve">Биточки из курицы </t>
    </r>
    <r>
      <rPr>
        <b/>
        <sz val="10"/>
        <color indexed="8"/>
        <rFont val="Times New Roman"/>
        <family val="1"/>
        <charset val="204"/>
      </rPr>
      <t>(курица потрошёная 1 кат. (или филе куриное, или цыпленок-бройлер 1 кат. потр.), хлеб пшеничный, молоко 2,5%, масло подсолнечное, соль йодированная)</t>
    </r>
  </si>
  <si>
    <r>
      <t>Винегрет овощной</t>
    </r>
    <r>
      <rPr>
        <b/>
        <sz val="10"/>
        <color rgb="FF000000"/>
        <rFont val="Times New Roman"/>
        <family val="1"/>
        <charset val="204"/>
      </rPr>
      <t xml:space="preserve"> (картофель, морковь, свекла, лук репчатый, огурцы соленые, масло подсолнечное, соль йодированная)</t>
    </r>
  </si>
  <si>
    <r>
      <t xml:space="preserve">Чай с повидлом </t>
    </r>
    <r>
      <rPr>
        <b/>
        <sz val="10"/>
        <color indexed="8"/>
        <rFont val="Times New Roman"/>
        <family val="1"/>
        <charset val="204"/>
      </rPr>
      <t>(чай черный высшего сорта, повидло или варенье)</t>
    </r>
  </si>
  <si>
    <r>
      <t xml:space="preserve">Макаронные изделия, запеченные с сыром </t>
    </r>
    <r>
      <rPr>
        <b/>
        <sz val="10"/>
        <color indexed="8"/>
        <rFont val="Times New Roman"/>
        <family val="1"/>
        <charset val="204"/>
      </rPr>
      <t>(макаронные изделия, сыр твердых (полутвердых) сортов, масло сливочное 72,5%, соль йодированная, масло подсолнечное)</t>
    </r>
  </si>
  <si>
    <t>ТТК № 181-П</t>
  </si>
  <si>
    <r>
      <t xml:space="preserve">Картофель, запеченный в сметанном соусе </t>
    </r>
    <r>
      <rPr>
        <b/>
        <sz val="10"/>
        <color theme="1"/>
        <rFont val="Times New Roman"/>
        <family val="1"/>
        <charset val="204"/>
      </rPr>
      <t>(картофель, сыр твердых (полутвердых) сортов, масло подсолнечное, сметана 15%, мука пшеничная, масло сливочное 72,5%, соль йодированная)</t>
    </r>
  </si>
  <si>
    <t>ТТК № 542-П</t>
  </si>
  <si>
    <t>ТТК № 279-П</t>
  </si>
  <si>
    <t>ТТК № 159-Т</t>
  </si>
  <si>
    <t>ТТК № 469-П</t>
  </si>
  <si>
    <t>ТТК № 329/1-П</t>
  </si>
  <si>
    <t>ТТК № 479-П</t>
  </si>
  <si>
    <t>ТТК № 149-П</t>
  </si>
  <si>
    <t>ТТК № 389-П</t>
  </si>
  <si>
    <t>ТТК № 216</t>
  </si>
  <si>
    <t>ТТК № 157-П</t>
  </si>
  <si>
    <t>ТТК № 268-П</t>
  </si>
  <si>
    <t>ТТК № 202-П</t>
  </si>
  <si>
    <t>ТТК № 459-П</t>
  </si>
  <si>
    <t>ТТК № 544-П</t>
  </si>
  <si>
    <t>ТТК № 367-П</t>
  </si>
  <si>
    <t>ТТК № 256-П</t>
  </si>
  <si>
    <t>ТТК № 497/1-П</t>
  </si>
  <si>
    <t>ТТК № 334-П</t>
  </si>
  <si>
    <t>ТТК № 535-П</t>
  </si>
  <si>
    <t>ТТК № 100-П</t>
  </si>
  <si>
    <t>ТТК № 372-П</t>
  </si>
  <si>
    <t>ТТК № 47-П</t>
  </si>
  <si>
    <t>ТТК № 261-П</t>
  </si>
  <si>
    <t>ТТК № 458-П</t>
  </si>
  <si>
    <t>Среднее значение за 1 неделю по обедам:</t>
  </si>
  <si>
    <t>Среднее значение за 1 неделю по уплотненным полдникам:</t>
  </si>
  <si>
    <t>Среднее значение за 1 неделю по дням:</t>
  </si>
  <si>
    <t>Среднее значение за 2 неделю по обедам:</t>
  </si>
  <si>
    <t>Среднее значение за 2 неделю по уплотненным полдникам:</t>
  </si>
  <si>
    <t>Среднее значение за 2 неделю по дням:</t>
  </si>
  <si>
    <r>
      <t xml:space="preserve">Яблоки печеные </t>
    </r>
    <r>
      <rPr>
        <b/>
        <sz val="10"/>
        <color theme="1"/>
        <rFont val="Times New Roman"/>
        <family val="1"/>
        <charset val="204"/>
      </rPr>
      <t>(яблоки свежие)</t>
    </r>
  </si>
  <si>
    <t>Ведомость контроля за рационом питания с 1 по 10 день</t>
  </si>
  <si>
    <t>Режим питания: Пятиразовый (Завтрак, 2 завтрак, обед, полдник, ужин)</t>
  </si>
  <si>
    <t>Возрастная категория: 1-3 лет</t>
  </si>
  <si>
    <t>№п/п</t>
  </si>
  <si>
    <t>Наименование группы пищевой продукции</t>
  </si>
  <si>
    <t>Норма продукции, г</t>
  </si>
  <si>
    <t>Количество пищевой продукции в нетто по дням в граммах на одного человека</t>
  </si>
  <si>
    <t>В среднем за неделю (10 дней)</t>
  </si>
  <si>
    <t>Отклонение от нормы в %</t>
  </si>
  <si>
    <t>Творог (5% - 9% м.д.ж.)</t>
  </si>
  <si>
    <t>Сметана</t>
  </si>
  <si>
    <t>Сыр</t>
  </si>
  <si>
    <r>
      <t xml:space="preserve">Мясо 1-й категории </t>
    </r>
    <r>
      <rPr>
        <sz val="12"/>
        <color rgb="FFFF0000"/>
        <rFont val="Calibri"/>
        <family val="2"/>
        <charset val="204"/>
        <scheme val="minor"/>
      </rPr>
      <t>(частичная замена на мясо птицы)</t>
    </r>
  </si>
  <si>
    <t>Птица (куры, цыплята-бройлеры, индейка - потрошенная, 1 кат.)</t>
  </si>
  <si>
    <r>
      <t xml:space="preserve">Субпродукты (печень, язык, сердце) </t>
    </r>
    <r>
      <rPr>
        <sz val="12"/>
        <color rgb="FFFF0000"/>
        <rFont val="Calibri"/>
        <family val="2"/>
        <charset val="204"/>
        <scheme val="minor"/>
      </rPr>
      <t>(частичная замена на мясо птицы)</t>
    </r>
  </si>
  <si>
    <t>Картофель</t>
  </si>
  <si>
    <t>Овощи (свежие, замороженные, консервированные), включая соленые и квашеные (не более 10% от общего количества овощей), в т.ч. томат-пюре, зелень, г</t>
  </si>
  <si>
    <t>Фрукты свежие</t>
  </si>
  <si>
    <t>Сухофрукты</t>
  </si>
  <si>
    <t>Соки фруктовые и овощные</t>
  </si>
  <si>
    <t>Витаминизированные напитки</t>
  </si>
  <si>
    <t>Крупы, бобовые</t>
  </si>
  <si>
    <t>Макаронные изделия</t>
  </si>
  <si>
    <t>Мука пшеничная</t>
  </si>
  <si>
    <t>Масло сливочное</t>
  </si>
  <si>
    <t>Масло растительное</t>
  </si>
  <si>
    <t>Кондитерские изделия</t>
  </si>
  <si>
    <t>Чай</t>
  </si>
  <si>
    <t>Какао-порошок</t>
  </si>
  <si>
    <t>Кофейный напиток</t>
  </si>
  <si>
    <t>Сахар (в том числе для приготовления блюд и напитков, в случае использования пищевой продукции промышленного выпуска, содержащих сахар выдача сахара должна быть уменьшена в зависимости от его содержания в используемом готовой пищевой продукции)</t>
  </si>
  <si>
    <t>Дрожжи хлебопекарные</t>
  </si>
  <si>
    <t>Соль пищевая поваренная йодированная</t>
  </si>
  <si>
    <r>
      <t xml:space="preserve">Бутерброд с сыром </t>
    </r>
    <r>
      <rPr>
        <b/>
        <sz val="10"/>
        <color theme="1"/>
        <rFont val="Times New Roman"/>
        <family val="1"/>
        <charset val="204"/>
      </rPr>
      <t>(батон, сыр твердых (полутвердых) сортов) 25/10</t>
    </r>
  </si>
  <si>
    <r>
      <t>Бутерброд с маслом</t>
    </r>
    <r>
      <rPr>
        <b/>
        <sz val="10"/>
        <color theme="1"/>
        <rFont val="Times New Roman"/>
        <family val="1"/>
        <charset val="204"/>
      </rPr>
      <t xml:space="preserve"> (батон, масло сливочное 72,5%) 25/10</t>
    </r>
  </si>
  <si>
    <t>35%</t>
  </si>
  <si>
    <t>30%</t>
  </si>
  <si>
    <r>
      <t xml:space="preserve">Щи из свежей капусты с картофелем </t>
    </r>
    <r>
      <rPr>
        <b/>
        <sz val="10"/>
        <color theme="1"/>
        <rFont val="Times New Roman"/>
        <family val="1"/>
        <charset val="204"/>
      </rPr>
      <t>(картофель, капуста свежая, морковь, лук репчатый, масло подсолнечное, соль йодированная, томатная паста, сметана 15%) 180/10</t>
    </r>
  </si>
  <si>
    <r>
      <t xml:space="preserve">Омлет натуральный </t>
    </r>
    <r>
      <rPr>
        <b/>
        <sz val="10"/>
        <color theme="1"/>
        <rFont val="Times New Roman"/>
        <family val="1"/>
        <charset val="204"/>
      </rPr>
      <t>(яйцо куриное 1 кат., молоко 2,5%, сливочное масло 72,5%, соль йодированная) 150/5</t>
    </r>
  </si>
  <si>
    <r>
      <t xml:space="preserve">Биточки рыбные с маслом сливочным </t>
    </r>
    <r>
      <rPr>
        <b/>
        <sz val="10"/>
        <color theme="1"/>
        <rFont val="Times New Roman"/>
        <family val="1"/>
        <charset val="204"/>
      </rPr>
      <t>(горбуша, хлеб пшеничный, молоко 2,5%, масло подсолнечное, масло сливочное 72,5%, соль йодированная) 70/5</t>
    </r>
  </si>
  <si>
    <t>155</t>
  </si>
  <si>
    <r>
      <t xml:space="preserve">Каша пшенная молочная жидкая </t>
    </r>
    <r>
      <rPr>
        <b/>
        <sz val="10"/>
        <color theme="1"/>
        <rFont val="Times New Roman"/>
        <family val="1"/>
        <charset val="204"/>
      </rPr>
      <t>(крупа пшенная, молоко 2,5%, сахар, масло сливочное 72,5%, соль йодированная) 150/5</t>
    </r>
  </si>
  <si>
    <r>
      <t xml:space="preserve">Борщ с капустой и картофелем </t>
    </r>
    <r>
      <rPr>
        <b/>
        <sz val="10"/>
        <color theme="1"/>
        <rFont val="Times New Roman"/>
        <family val="1"/>
        <charset val="204"/>
      </rPr>
      <t>(картофель, капуста белокочанная свежая, морковь, лук репчатый, свекла, томатная паста, масло подсолнечное, сахар, соль йодированная, сметана 15%) 180/10</t>
    </r>
  </si>
  <si>
    <r>
      <t xml:space="preserve">Каша пшеничная молочная жидкая </t>
    </r>
    <r>
      <rPr>
        <b/>
        <sz val="10"/>
        <color theme="1"/>
        <rFont val="Times New Roman"/>
        <family val="1"/>
        <charset val="204"/>
      </rPr>
      <t>(крупа пшеничная, молоко 2,5%, сахар, соль йодированная, масло сливочное 72,5%) 150/5</t>
    </r>
  </si>
  <si>
    <r>
      <t>Свекольник</t>
    </r>
    <r>
      <rPr>
        <b/>
        <sz val="10"/>
        <color theme="1"/>
        <rFont val="Times New Roman"/>
        <family val="1"/>
        <charset val="204"/>
      </rPr>
      <t xml:space="preserve"> (картофель, морковь, лук репчатый, свекла, томатная паста, масло подсолнечное, сахар, сметана 15%) 150/10</t>
    </r>
  </si>
  <si>
    <r>
      <t>Свекольник</t>
    </r>
    <r>
      <rPr>
        <b/>
        <sz val="10"/>
        <color theme="1"/>
        <rFont val="Times New Roman"/>
        <family val="1"/>
        <charset val="204"/>
      </rPr>
      <t xml:space="preserve"> (картофель, морковь, лук репчатый, свекла, томатная паста, масло подсолнечное, сахар, сметана 15%) 180/10</t>
    </r>
  </si>
  <si>
    <r>
      <t xml:space="preserve">Котлеты рыбные любительские </t>
    </r>
    <r>
      <rPr>
        <b/>
        <sz val="10"/>
        <color theme="1"/>
        <rFont val="Times New Roman"/>
        <family val="1"/>
        <charset val="204"/>
      </rPr>
      <t>(горбуша, хлеб пшеничный, молоко 2,5%, масло подсолнечное, морковь, лук репчатый, яйцо куриное 1 кат., соль йодированная)</t>
    </r>
  </si>
  <si>
    <r>
      <t xml:space="preserve">Рассольник Ленинградский </t>
    </r>
    <r>
      <rPr>
        <b/>
        <sz val="10"/>
        <color theme="1"/>
        <rFont val="Times New Roman"/>
        <family val="1"/>
        <charset val="204"/>
      </rPr>
      <t>(картофель, морковь, лук репчатый, крупа перловая, огурцы соленые, масло подсолнечной, соль йодированная, сметана 15%) 180/10</t>
    </r>
  </si>
  <si>
    <t>Закуска порционная огурец свежий</t>
  </si>
  <si>
    <t>Возрастная категория:  от 3 до 7 лет</t>
  </si>
  <si>
    <r>
      <t xml:space="preserve">Каша пшенная молочная жидкая </t>
    </r>
    <r>
      <rPr>
        <b/>
        <sz val="10"/>
        <color theme="1"/>
        <rFont val="Times New Roman"/>
        <family val="1"/>
        <charset val="204"/>
      </rPr>
      <t>(крупа пшенная, молоко 2,5%, сахар, масло сливочное 72,5%, соль йодированная) 130/5</t>
    </r>
  </si>
  <si>
    <r>
      <t xml:space="preserve">Каша рисовая молочная жидкая </t>
    </r>
    <r>
      <rPr>
        <b/>
        <sz val="10"/>
        <color indexed="8"/>
        <rFont val="Times New Roman"/>
        <family val="1"/>
        <charset val="204"/>
      </rPr>
      <t>(крупа рисовая, молоко 2,5%, масло сливочное 72,5%, сахар, соль йодированная) 130/5</t>
    </r>
  </si>
  <si>
    <r>
      <t xml:space="preserve">Рассольник Ленинградский </t>
    </r>
    <r>
      <rPr>
        <b/>
        <sz val="10"/>
        <color theme="1"/>
        <rFont val="Times New Roman"/>
        <family val="1"/>
        <charset val="204"/>
      </rPr>
      <t>(картофель, морковь, лук репчатый, крупа перловая, огурцы соленые, масло подсолнечной, соль йодированная, сметана 15%) 150/10</t>
    </r>
  </si>
  <si>
    <r>
      <t xml:space="preserve">Бутерброд с сыром </t>
    </r>
    <r>
      <rPr>
        <b/>
        <sz val="10"/>
        <color theme="1"/>
        <rFont val="Times New Roman"/>
        <family val="1"/>
        <charset val="204"/>
      </rPr>
      <t>(батон, сыр твердых (полутвердых) сортов) 35/15</t>
    </r>
  </si>
  <si>
    <t>50</t>
  </si>
  <si>
    <t>Крахмал</t>
  </si>
  <si>
    <r>
      <t>Молоко, молочная и кисломолочная продукция</t>
    </r>
    <r>
      <rPr>
        <sz val="12"/>
        <color rgb="FFFF0000"/>
        <rFont val="Calibri"/>
        <family val="2"/>
        <charset val="204"/>
        <scheme val="minor"/>
      </rPr>
      <t xml:space="preserve"> (частичная замена на сыр)</t>
    </r>
  </si>
  <si>
    <r>
      <t xml:space="preserve">Рыба (филе), в т.ч. филе слабо- или малосоленое </t>
    </r>
    <r>
      <rPr>
        <sz val="12"/>
        <color rgb="FFFF0000"/>
        <rFont val="Calibri"/>
        <family val="2"/>
        <charset val="204"/>
        <scheme val="minor"/>
      </rPr>
      <t>(частичная замена на мясо птицы)</t>
    </r>
  </si>
  <si>
    <r>
      <t xml:space="preserve">Яйцо, г (частичная замена на творог 9%) </t>
    </r>
    <r>
      <rPr>
        <sz val="12"/>
        <color rgb="FFFF0000"/>
        <rFont val="Calibri"/>
        <family val="2"/>
        <charset val="204"/>
        <scheme val="minor"/>
      </rPr>
      <t>(частичная замена мясом птицы)</t>
    </r>
  </si>
  <si>
    <r>
      <t xml:space="preserve">Рыба (филе), в т.ч. филе слабо- или малосоленое </t>
    </r>
    <r>
      <rPr>
        <sz val="12"/>
        <color rgb="FFFF0000"/>
        <rFont val="Calibri"/>
        <family val="2"/>
        <charset val="204"/>
        <scheme val="minor"/>
      </rPr>
      <t>(частичная замена мясом птицы)</t>
    </r>
  </si>
  <si>
    <r>
      <t>Молоко, молочная и кисломолочная продукция</t>
    </r>
    <r>
      <rPr>
        <sz val="12"/>
        <color rgb="FFFF0000"/>
        <rFont val="Calibri"/>
        <family val="2"/>
        <charset val="204"/>
        <scheme val="minor"/>
      </rPr>
      <t xml:space="preserve"> (частичная замена на сыр, мясо птицы)</t>
    </r>
  </si>
  <si>
    <r>
      <t>Суп картофельный с пшенной крупой "Полевой"</t>
    </r>
    <r>
      <rPr>
        <b/>
        <sz val="10"/>
        <color indexed="8"/>
        <rFont val="Times New Roman"/>
        <family val="1"/>
        <charset val="204"/>
      </rPr>
      <t xml:space="preserve"> (картофель, крупа пшенная, морковь, лук репчатый, масло подсолнечное, соль йодированная)</t>
    </r>
  </si>
  <si>
    <r>
      <t>Суп картофельный с клецками</t>
    </r>
    <r>
      <rPr>
        <b/>
        <sz val="10"/>
        <color theme="1"/>
        <rFont val="Times New Roman"/>
        <family val="1"/>
        <charset val="204"/>
      </rPr>
      <t xml:space="preserve"> (картофель, лук репчатый, морковь, масло подсолнечное, соль йодированная, мука пшеничная, масло сливочное 72,5%, яйцо куриное 1 кат.) 150/10</t>
    </r>
  </si>
  <si>
    <r>
      <t xml:space="preserve">Суп крестьянский с овсяной крупой </t>
    </r>
    <r>
      <rPr>
        <b/>
        <sz val="10"/>
        <color theme="1"/>
        <rFont val="Times New Roman"/>
        <family val="1"/>
        <charset val="204"/>
      </rPr>
      <t>(картофель, капуста свежая, овсяная крупа, морковь, лук репчатый, масло подсолнечное, соль йодированная)</t>
    </r>
  </si>
  <si>
    <r>
      <t xml:space="preserve">Суп картофельный с макаронными изделиями </t>
    </r>
    <r>
      <rPr>
        <b/>
        <sz val="10"/>
        <color theme="1"/>
        <rFont val="Times New Roman"/>
        <family val="1"/>
        <charset val="204"/>
      </rPr>
      <t>(вермишель, картофель, лук репчатый, морковь, масло подсолнечное, соль йодированная)</t>
    </r>
  </si>
  <si>
    <r>
      <t xml:space="preserve">Суп картофельный с бобовыми с гренками из пшеничного хлеба </t>
    </r>
    <r>
      <rPr>
        <b/>
        <sz val="10"/>
        <color theme="1"/>
        <rFont val="Times New Roman"/>
        <family val="1"/>
        <charset val="204"/>
      </rPr>
      <t>(горох, картофель, лук репчатый, масло подсолнечное, соль йодированная, гренки из пшеничного хлеба) 150/10</t>
    </r>
  </si>
  <si>
    <t>ТК №355-П</t>
  </si>
  <si>
    <r>
      <t>Запеканка из печени с рисом</t>
    </r>
    <r>
      <rPr>
        <b/>
        <sz val="10"/>
        <color indexed="8"/>
        <rFont val="Times New Roman"/>
        <family val="1"/>
        <charset val="204"/>
      </rPr>
      <t xml:space="preserve"> (печень говяжья, лук репчатый, крупа рисовая, яйцо куриное 1 кат., масло сливочное 72,5%, масло подсолнечное, соль йодированная)</t>
    </r>
  </si>
  <si>
    <t>ТК №285-П</t>
  </si>
  <si>
    <r>
      <t xml:space="preserve">Пудинг из творога </t>
    </r>
    <r>
      <rPr>
        <b/>
        <sz val="10"/>
        <color indexed="8"/>
        <rFont val="Times New Roman"/>
        <family val="1"/>
        <charset val="204"/>
      </rPr>
      <t>(крупа манная, творог 9%, яйцо куриное 1 кат., сахар, ванилин, масло сливочное 72,5%, сметана 15%, изюм, сухари панировочные, соль йодированная)</t>
    </r>
  </si>
  <si>
    <r>
      <t xml:space="preserve">Компот из смеси сухофруктов </t>
    </r>
    <r>
      <rPr>
        <b/>
        <sz val="10"/>
        <color indexed="8"/>
        <rFont val="Times New Roman"/>
        <family val="1"/>
        <charset val="204"/>
      </rPr>
      <t>(смесь сухофруктов, сахар)</t>
    </r>
  </si>
  <si>
    <r>
      <t>Рагу из курицы</t>
    </r>
    <r>
      <rPr>
        <b/>
        <sz val="10"/>
        <color theme="1"/>
        <rFont val="Times New Roman"/>
        <family val="1"/>
        <charset val="204"/>
      </rPr>
      <t xml:space="preserve"> (курица потрошёная 1 кат. (или филе куриное, или цыпленок-бройлер 1 кат. потр.), картофель, морковь, лук репчатый, масло сливочное 72,5%, соль йодированная, мука пшеничная)</t>
    </r>
  </si>
  <si>
    <r>
      <t xml:space="preserve">Бигус с курицей </t>
    </r>
    <r>
      <rPr>
        <b/>
        <sz val="10"/>
        <color theme="1"/>
        <rFont val="Times New Roman"/>
        <family val="1"/>
        <charset val="204"/>
      </rPr>
      <t>(курица потрошёная 1 кат. курица потрошёная 1 кат. (или филе куриное, или цыпленок-бройлер 1 кат. потр.), капуста белокочанная, морковь, лук репчатый, масло сливочное 72,5%, соль йодированная)</t>
    </r>
  </si>
  <si>
    <t>ТТК № 119-П</t>
  </si>
  <si>
    <r>
      <t xml:space="preserve">Суп картофельный с рыбой </t>
    </r>
    <r>
      <rPr>
        <b/>
        <sz val="10"/>
        <color theme="1"/>
        <rFont val="Times New Roman"/>
        <family val="1"/>
        <charset val="204"/>
      </rPr>
      <t>(горбуша, картофель, лук репчатый, морковь, масло сливочное 72,5%, соль йодированная) 160/20</t>
    </r>
  </si>
  <si>
    <r>
      <t xml:space="preserve">Суп картофельный с рыбой </t>
    </r>
    <r>
      <rPr>
        <b/>
        <sz val="10"/>
        <color theme="1"/>
        <rFont val="Times New Roman"/>
        <family val="1"/>
        <charset val="204"/>
      </rPr>
      <t>(горбуша, картофель, лук репчатый, морковь, масло сливочное 72,5%, соль йодированная) 180/20</t>
    </r>
  </si>
  <si>
    <t>Сок яблочный</t>
  </si>
  <si>
    <r>
      <t>Бутерброд с маслом</t>
    </r>
    <r>
      <rPr>
        <b/>
        <sz val="10"/>
        <color theme="1"/>
        <rFont val="Times New Roman"/>
        <family val="1"/>
        <charset val="204"/>
      </rPr>
      <t xml:space="preserve"> (батон, масло сливочное 72,5%) 30/15</t>
    </r>
  </si>
  <si>
    <t>Итого за второй завтрак:</t>
  </si>
  <si>
    <t>Печенье песочное</t>
  </si>
  <si>
    <t>ТК №582-П</t>
  </si>
  <si>
    <r>
      <t xml:space="preserve">Каша манная молочная жидкая </t>
    </r>
    <r>
      <rPr>
        <b/>
        <sz val="10"/>
        <color theme="1"/>
        <rFont val="Times New Roman"/>
        <family val="1"/>
        <charset val="204"/>
      </rPr>
      <t>(крупа манная, молоко 2,5%, сахар, соль йодированная, масло сливочное 72,5%) 132/5</t>
    </r>
  </si>
  <si>
    <r>
      <t xml:space="preserve">Каша манная молочная жидкая </t>
    </r>
    <r>
      <rPr>
        <b/>
        <sz val="10"/>
        <color theme="1"/>
        <rFont val="Times New Roman"/>
        <family val="1"/>
        <charset val="204"/>
      </rPr>
      <t>(крупа манная, молоко 2,5%, сахар, соль йодированная, масло сливочное 72,5%) 163/5</t>
    </r>
  </si>
  <si>
    <r>
      <t xml:space="preserve">Каша кукурузная молочная жидкая </t>
    </r>
    <r>
      <rPr>
        <b/>
        <sz val="10"/>
        <rFont val="Times New Roman"/>
        <family val="1"/>
        <charset val="204"/>
      </rPr>
      <t>(крупа кукурузная, молоко 2,5%, сахар, соль йодированная, масло сливочное 72,5%) 132/5</t>
    </r>
  </si>
  <si>
    <r>
      <t xml:space="preserve">Каша кукурузная молочная жидкая </t>
    </r>
    <r>
      <rPr>
        <b/>
        <sz val="10"/>
        <rFont val="Times New Roman"/>
        <family val="1"/>
        <charset val="204"/>
      </rPr>
      <t>(крупа кукурузная, молоко 2,5%, сахар, соль йодированная, масло сливочное 72,5%) 153/5</t>
    </r>
  </si>
  <si>
    <r>
      <t xml:space="preserve">Каша пшеничная молочная жидкая </t>
    </r>
    <r>
      <rPr>
        <b/>
        <sz val="10"/>
        <color theme="1"/>
        <rFont val="Times New Roman"/>
        <family val="1"/>
        <charset val="204"/>
      </rPr>
      <t>(крупа пшеничная, молоко 2,5%, сахар, соль йодированная, масло сливочное 72,5%) 134/5</t>
    </r>
  </si>
  <si>
    <t>139</t>
  </si>
  <si>
    <t>157</t>
  </si>
  <si>
    <r>
      <t xml:space="preserve">Каша рисовая молочная жидкая </t>
    </r>
    <r>
      <rPr>
        <b/>
        <sz val="10"/>
        <color indexed="8"/>
        <rFont val="Times New Roman"/>
        <family val="1"/>
        <charset val="204"/>
      </rPr>
      <t>(крупа рисовая, молоко 2,5%, масло сливочное 72,5%, сахар, соль йодированная) 176/5</t>
    </r>
  </si>
  <si>
    <r>
      <t xml:space="preserve">Каша молочная "Дружба" </t>
    </r>
    <r>
      <rPr>
        <b/>
        <sz val="10"/>
        <color theme="1"/>
        <rFont val="Times New Roman"/>
        <family val="1"/>
        <charset val="204"/>
      </rPr>
      <t>(крупа пшено, крупа рисовая, молоко 2,5%, соль йодированная, сахар, масло сливочное 72,5%) 140/5</t>
    </r>
  </si>
  <si>
    <r>
      <t xml:space="preserve">Каша молочная "Дружба" </t>
    </r>
    <r>
      <rPr>
        <b/>
        <sz val="10"/>
        <color theme="1"/>
        <rFont val="Times New Roman"/>
        <family val="1"/>
        <charset val="204"/>
      </rPr>
      <t>(крупа пшено, крупа рисовая, молоко 2,5%, соль йодированная, сахар, масло сливочное 72,5%) 173/5</t>
    </r>
  </si>
  <si>
    <t>149</t>
  </si>
  <si>
    <t>Пищевые вещества, г</t>
  </si>
  <si>
    <t>Вес блюда, г</t>
  </si>
  <si>
    <t>ЭЦ, ккал</t>
  </si>
  <si>
    <t>185</t>
  </si>
  <si>
    <t>25%</t>
  </si>
  <si>
    <t>ТТК №234-П</t>
  </si>
  <si>
    <r>
      <t xml:space="preserve">Каша молочная из овсяных хлопьев "Геркулес" </t>
    </r>
    <r>
      <rPr>
        <b/>
        <sz val="10"/>
        <rFont val="Times New Roman"/>
        <family val="1"/>
        <charset val="204"/>
      </rPr>
      <t>(овсяные хлопья «Геркулес», молоко 2,5%, сахар, масло сливочное 72,5%, соль йодированная) 130/5</t>
    </r>
  </si>
  <si>
    <r>
      <t xml:space="preserve">Каша молочная из овсяных хлопьев "Геркулес" </t>
    </r>
    <r>
      <rPr>
        <b/>
        <sz val="10"/>
        <rFont val="Times New Roman"/>
        <family val="1"/>
        <charset val="204"/>
      </rPr>
      <t>(овсяные хлопья «Геркулес», молоко 2,5%, сахар, масло сливочное 72,5%, соль йодированная) 160/5</t>
    </r>
  </si>
  <si>
    <t>+</t>
  </si>
  <si>
    <t xml:space="preserve"> и.о. заведующего МБДОУ</t>
  </si>
  <si>
    <t xml:space="preserve">"Детский сад №3 "Ручеек" общеразвивающего вида </t>
  </si>
  <si>
    <t>Пограничного муниципального округа"</t>
  </si>
  <si>
    <t>____________ Е.В. Потапова</t>
  </si>
  <si>
    <t>"Детский сад №3 "Ручеек" общеразвивающего вида</t>
  </si>
  <si>
    <t>Возрастная категория: 3-7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</si>
</sst>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  <scheme val="minor"/>
    </font>
    <font>
      <b/>
      <u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44" fontId="36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6" fillId="0" borderId="1" xfId="0" applyFont="1" applyBorder="1"/>
    <xf numFmtId="0" fontId="15" fillId="0" borderId="2" xfId="0" applyFont="1" applyBorder="1"/>
    <xf numFmtId="0" fontId="17" fillId="0" borderId="4" xfId="0" applyFont="1" applyBorder="1" applyAlignment="1">
      <alignment horizontal="center" vertical="center"/>
    </xf>
    <xf numFmtId="0" fontId="1" fillId="0" borderId="2" xfId="0" applyFont="1" applyBorder="1"/>
    <xf numFmtId="0" fontId="19" fillId="0" borderId="2" xfId="0" applyFont="1" applyBorder="1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15" fillId="0" borderId="0" xfId="0" applyFont="1"/>
    <xf numFmtId="0" fontId="3" fillId="0" borderId="5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2" fontId="9" fillId="6" borderId="4" xfId="0" applyNumberFormat="1" applyFont="1" applyFill="1" applyBorder="1" applyAlignment="1">
      <alignment horizontal="center" vertical="center"/>
    </xf>
    <xf numFmtId="0" fontId="14" fillId="6" borderId="2" xfId="0" applyFont="1" applyFill="1" applyBorder="1"/>
    <xf numFmtId="0" fontId="25" fillId="6" borderId="4" xfId="0" applyFont="1" applyFill="1" applyBorder="1"/>
    <xf numFmtId="0" fontId="9" fillId="0" borderId="1" xfId="0" applyFont="1" applyBorder="1" applyAlignment="1">
      <alignment horizontal="left"/>
    </xf>
    <xf numFmtId="0" fontId="32" fillId="0" borderId="0" xfId="0" applyFont="1"/>
    <xf numFmtId="0" fontId="31" fillId="0" borderId="0" xfId="0" applyFont="1" applyAlignment="1">
      <alignment wrapText="1"/>
    </xf>
    <xf numFmtId="0" fontId="31" fillId="0" borderId="0" xfId="0" applyFont="1"/>
    <xf numFmtId="0" fontId="0" fillId="2" borderId="0" xfId="0" applyFill="1"/>
    <xf numFmtId="164" fontId="30" fillId="0" borderId="0" xfId="0" applyNumberFormat="1" applyFont="1"/>
    <xf numFmtId="1" fontId="0" fillId="0" borderId="0" xfId="0" applyNumberFormat="1"/>
    <xf numFmtId="0" fontId="31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/>
    </xf>
    <xf numFmtId="1" fontId="35" fillId="2" borderId="1" xfId="0" applyNumberFormat="1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16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1" fontId="9" fillId="6" borderId="4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0" fontId="37" fillId="0" borderId="0" xfId="0" applyFont="1"/>
    <xf numFmtId="49" fontId="3" fillId="8" borderId="1" xfId="0" applyNumberFormat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center" vertical="center"/>
    </xf>
    <xf numFmtId="2" fontId="8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2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/>
    </xf>
    <xf numFmtId="0" fontId="24" fillId="8" borderId="1" xfId="0" applyFont="1" applyFill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0" fontId="8" fillId="8" borderId="1" xfId="0" applyFont="1" applyFill="1" applyBorder="1"/>
    <xf numFmtId="0" fontId="24" fillId="8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9" borderId="1" xfId="0" applyFont="1" applyFill="1" applyBorder="1" applyAlignment="1">
      <alignment horizontal="center" vertical="center"/>
    </xf>
    <xf numFmtId="2" fontId="8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35" fillId="2" borderId="1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9" fillId="0" borderId="0" xfId="0" applyFont="1"/>
    <xf numFmtId="0" fontId="4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 shrinkToFi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/>
    </xf>
    <xf numFmtId="49" fontId="6" fillId="10" borderId="1" xfId="0" applyNumberFormat="1" applyFont="1" applyFill="1" applyBorder="1" applyAlignment="1">
      <alignment horizontal="center" vertical="center"/>
    </xf>
    <xf numFmtId="2" fontId="6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2" fontId="8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2" fontId="8" fillId="10" borderId="1" xfId="0" applyNumberFormat="1" applyFont="1" applyFill="1" applyBorder="1" applyAlignment="1">
      <alignment horizontal="center" vertical="center"/>
    </xf>
    <xf numFmtId="0" fontId="14" fillId="6" borderId="2" xfId="0" applyFont="1" applyFill="1" applyBorder="1"/>
    <xf numFmtId="49" fontId="8" fillId="1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left" vertical="top"/>
    </xf>
    <xf numFmtId="0" fontId="14" fillId="6" borderId="2" xfId="0" applyFont="1" applyFill="1" applyBorder="1"/>
    <xf numFmtId="0" fontId="14" fillId="6" borderId="4" xfId="0" applyFont="1" applyFill="1" applyBorder="1"/>
    <xf numFmtId="0" fontId="9" fillId="8" borderId="2" xfId="0" applyFont="1" applyFill="1" applyBorder="1" applyAlignment="1">
      <alignment horizontal="left" vertical="center"/>
    </xf>
    <xf numFmtId="0" fontId="9" fillId="8" borderId="4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/>
    </xf>
    <xf numFmtId="0" fontId="41" fillId="10" borderId="1" xfId="0" applyFont="1" applyFill="1" applyBorder="1" applyAlignment="1">
      <alignment horizontal="center" vertical="center" wrapText="1"/>
    </xf>
    <xf numFmtId="2" fontId="41" fillId="10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0" xfId="0" applyFont="1"/>
    <xf numFmtId="0" fontId="41" fillId="8" borderId="1" xfId="0" applyFont="1" applyFill="1" applyBorder="1" applyAlignment="1">
      <alignment horizontal="center" vertical="center"/>
    </xf>
    <xf numFmtId="2" fontId="41" fillId="8" borderId="1" xfId="0" applyNumberFormat="1" applyFont="1" applyFill="1" applyBorder="1" applyAlignment="1">
      <alignment horizontal="center" vertical="center"/>
    </xf>
    <xf numFmtId="0" fontId="44" fillId="10" borderId="1" xfId="0" applyFont="1" applyFill="1" applyBorder="1" applyAlignment="1">
      <alignment horizontal="center" vertical="center" wrapText="1"/>
    </xf>
    <xf numFmtId="2" fontId="44" fillId="10" borderId="1" xfId="0" applyNumberFormat="1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0" xfId="0" applyFont="1"/>
    <xf numFmtId="0" fontId="44" fillId="8" borderId="1" xfId="0" applyFont="1" applyFill="1" applyBorder="1" applyAlignment="1">
      <alignment horizontal="center" vertical="center"/>
    </xf>
    <xf numFmtId="2" fontId="44" fillId="8" borderId="1" xfId="0" applyNumberFormat="1" applyFont="1" applyFill="1" applyBorder="1" applyAlignment="1">
      <alignment horizontal="center" vertical="center"/>
    </xf>
    <xf numFmtId="0" fontId="45" fillId="8" borderId="1" xfId="0" applyFont="1" applyFill="1" applyBorder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0" borderId="10" xfId="0" applyFont="1" applyBorder="1" applyAlignment="1">
      <alignment horizontal="center" vertical="center" wrapText="1"/>
    </xf>
    <xf numFmtId="44" fontId="9" fillId="0" borderId="9" xfId="2" applyFont="1" applyBorder="1" applyAlignment="1">
      <alignment horizontal="center" vertical="center"/>
    </xf>
    <xf numFmtId="44" fontId="9" fillId="0" borderId="11" xfId="2" applyFont="1" applyBorder="1" applyAlignment="1">
      <alignment horizontal="center" vertical="center"/>
    </xf>
    <xf numFmtId="44" fontId="9" fillId="0" borderId="10" xfId="2" applyFont="1" applyBorder="1" applyAlignment="1">
      <alignment horizontal="center" vertical="center"/>
    </xf>
    <xf numFmtId="0" fontId="9" fillId="5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/>
    </xf>
    <xf numFmtId="0" fontId="9" fillId="8" borderId="1" xfId="0" applyFont="1" applyFill="1" applyBorder="1" applyAlignment="1">
      <alignment horizontal="left" vertical="top"/>
    </xf>
    <xf numFmtId="0" fontId="14" fillId="6" borderId="2" xfId="0" applyFont="1" applyFill="1" applyBorder="1"/>
    <xf numFmtId="0" fontId="14" fillId="6" borderId="4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9" fillId="8" borderId="2" xfId="0" applyFont="1" applyFill="1" applyBorder="1" applyAlignment="1">
      <alignment horizontal="left" vertical="center"/>
    </xf>
    <xf numFmtId="0" fontId="9" fillId="8" borderId="4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/>
    </xf>
    <xf numFmtId="0" fontId="44" fillId="8" borderId="1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8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5" borderId="1" xfId="0" applyFont="1" applyFill="1" applyBorder="1" applyAlignment="1">
      <alignment horizontal="left" shrinkToFit="1"/>
    </xf>
    <xf numFmtId="0" fontId="7" fillId="5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/>
    </xf>
    <xf numFmtId="0" fontId="41" fillId="8" borderId="1" xfId="0" applyFont="1" applyFill="1" applyBorder="1" applyAlignment="1">
      <alignment horizontal="left"/>
    </xf>
    <xf numFmtId="0" fontId="41" fillId="0" borderId="1" xfId="0" applyFont="1" applyBorder="1" applyAlignment="1">
      <alignment horizontal="left"/>
    </xf>
    <xf numFmtId="0" fontId="9" fillId="9" borderId="1" xfId="0" applyFont="1" applyFill="1" applyBorder="1" applyAlignment="1">
      <alignment horizontal="left"/>
    </xf>
    <xf numFmtId="1" fontId="47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64" fontId="47" fillId="0" borderId="1" xfId="0" applyNumberFormat="1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4"/>
  <sheetViews>
    <sheetView tabSelected="1" zoomScale="120" zoomScaleNormal="120" workbookViewId="0">
      <selection activeCell="A9" sqref="A9:H9"/>
    </sheetView>
  </sheetViews>
  <sheetFormatPr defaultRowHeight="15.75" x14ac:dyDescent="0.25"/>
  <cols>
    <col min="1" max="1" width="16.42578125" style="27" customWidth="1"/>
    <col min="2" max="2" width="53.5703125" style="113" customWidth="1"/>
    <col min="3" max="3" width="10.7109375" style="26" customWidth="1"/>
    <col min="4" max="5" width="7.28515625" style="23" customWidth="1"/>
    <col min="6" max="6" width="11.28515625" style="23" customWidth="1"/>
    <col min="7" max="7" width="9.28515625" style="23" customWidth="1"/>
    <col min="8" max="8" width="15" style="28" customWidth="1"/>
  </cols>
  <sheetData>
    <row r="1" spans="1:8" x14ac:dyDescent="0.25">
      <c r="A1" s="1"/>
      <c r="B1" s="110"/>
      <c r="C1" s="2"/>
      <c r="D1" s="3"/>
      <c r="E1" s="29"/>
      <c r="F1" s="193" t="s">
        <v>3</v>
      </c>
      <c r="G1" s="193"/>
      <c r="H1" s="194"/>
    </row>
    <row r="2" spans="1:8" x14ac:dyDescent="0.25">
      <c r="A2" s="1"/>
      <c r="B2" s="110"/>
      <c r="C2" s="2"/>
      <c r="D2" s="3"/>
      <c r="E2" s="29"/>
      <c r="F2" s="193" t="s">
        <v>290</v>
      </c>
      <c r="G2" s="193"/>
      <c r="H2" s="194"/>
    </row>
    <row r="3" spans="1:8" x14ac:dyDescent="0.25">
      <c r="A3" s="1"/>
      <c r="B3" s="110"/>
      <c r="C3" s="184" t="s">
        <v>291</v>
      </c>
      <c r="D3" s="184"/>
      <c r="E3" s="184"/>
      <c r="F3" s="184"/>
      <c r="G3" s="184"/>
      <c r="H3" s="185"/>
    </row>
    <row r="4" spans="1:8" x14ac:dyDescent="0.25">
      <c r="A4" s="1"/>
      <c r="B4" s="110"/>
      <c r="C4" s="184" t="s">
        <v>292</v>
      </c>
      <c r="D4" s="184"/>
      <c r="E4" s="184"/>
      <c r="F4" s="184"/>
      <c r="G4" s="184"/>
      <c r="H4" s="185"/>
    </row>
    <row r="5" spans="1:8" x14ac:dyDescent="0.25">
      <c r="A5" s="1"/>
      <c r="B5" s="110"/>
      <c r="C5" s="2"/>
      <c r="D5" s="3"/>
      <c r="E5" s="29"/>
      <c r="F5" s="30" t="s">
        <v>293</v>
      </c>
      <c r="G5" s="33"/>
      <c r="H5" s="34"/>
    </row>
    <row r="6" spans="1:8" x14ac:dyDescent="0.25">
      <c r="A6" s="1"/>
      <c r="B6" s="110"/>
      <c r="C6" s="2"/>
      <c r="D6" s="3"/>
      <c r="E6" s="3"/>
      <c r="F6" s="3"/>
      <c r="G6" s="31"/>
      <c r="H6" s="32"/>
    </row>
    <row r="7" spans="1:8" ht="18.75" x14ac:dyDescent="0.3">
      <c r="A7" s="201" t="s">
        <v>4</v>
      </c>
      <c r="B7" s="202"/>
      <c r="C7" s="202"/>
      <c r="D7" s="202"/>
      <c r="E7" s="202"/>
      <c r="F7" s="202"/>
      <c r="G7" s="202"/>
      <c r="H7" s="203"/>
    </row>
    <row r="8" spans="1:8" x14ac:dyDescent="0.25">
      <c r="A8" s="204" t="s">
        <v>38</v>
      </c>
      <c r="B8" s="204"/>
      <c r="C8" s="204"/>
      <c r="D8" s="204"/>
      <c r="E8" s="204"/>
      <c r="F8" s="204"/>
      <c r="G8" s="204"/>
      <c r="H8" s="204"/>
    </row>
    <row r="9" spans="1:8" x14ac:dyDescent="0.25">
      <c r="A9" s="205" t="s">
        <v>5</v>
      </c>
      <c r="B9" s="205"/>
      <c r="C9" s="205"/>
      <c r="D9" s="205"/>
      <c r="E9" s="205"/>
      <c r="F9" s="205"/>
      <c r="G9" s="205"/>
      <c r="H9" s="205"/>
    </row>
    <row r="10" spans="1:8" x14ac:dyDescent="0.25">
      <c r="A10" s="152" t="s">
        <v>6</v>
      </c>
      <c r="B10" s="206" t="s">
        <v>7</v>
      </c>
      <c r="C10" s="152" t="s">
        <v>282</v>
      </c>
      <c r="D10" s="153" t="s">
        <v>281</v>
      </c>
      <c r="E10" s="153"/>
      <c r="F10" s="153"/>
      <c r="G10" s="150" t="s">
        <v>283</v>
      </c>
      <c r="H10" s="152" t="s">
        <v>8</v>
      </c>
    </row>
    <row r="11" spans="1:8" x14ac:dyDescent="0.25">
      <c r="A11" s="152"/>
      <c r="B11" s="206"/>
      <c r="C11" s="152"/>
      <c r="D11" s="4" t="s">
        <v>9</v>
      </c>
      <c r="E11" s="4" t="s">
        <v>10</v>
      </c>
      <c r="F11" s="4" t="s">
        <v>11</v>
      </c>
      <c r="G11" s="151"/>
      <c r="H11" s="152"/>
    </row>
    <row r="12" spans="1:8" ht="15" x14ac:dyDescent="0.25">
      <c r="A12" s="169" t="s">
        <v>12</v>
      </c>
      <c r="B12" s="169"/>
      <c r="C12" s="169"/>
      <c r="D12" s="169"/>
      <c r="E12" s="169"/>
      <c r="F12" s="169"/>
      <c r="G12" s="169"/>
      <c r="H12" s="169"/>
    </row>
    <row r="13" spans="1:8" ht="15" x14ac:dyDescent="0.25">
      <c r="A13" s="170" t="s">
        <v>13</v>
      </c>
      <c r="B13" s="170"/>
      <c r="C13" s="170"/>
      <c r="D13" s="170"/>
      <c r="E13" s="170"/>
      <c r="F13" s="170"/>
      <c r="G13" s="170"/>
      <c r="H13" s="170"/>
    </row>
    <row r="14" spans="1:8" ht="39.75" x14ac:dyDescent="0.25">
      <c r="A14" s="159" t="s">
        <v>0</v>
      </c>
      <c r="B14" s="111" t="s">
        <v>45</v>
      </c>
      <c r="C14" s="5">
        <v>160</v>
      </c>
      <c r="D14" s="6">
        <v>3.49</v>
      </c>
      <c r="E14" s="6">
        <v>4.8499999999999996</v>
      </c>
      <c r="F14" s="6">
        <v>14.86</v>
      </c>
      <c r="G14" s="6">
        <v>116.35</v>
      </c>
      <c r="H14" s="7" t="s">
        <v>44</v>
      </c>
    </row>
    <row r="15" spans="1:8" ht="27" x14ac:dyDescent="0.25">
      <c r="A15" s="160"/>
      <c r="B15" s="111" t="s">
        <v>222</v>
      </c>
      <c r="C15" s="8" t="s">
        <v>42</v>
      </c>
      <c r="D15" s="9">
        <v>4.2</v>
      </c>
      <c r="E15" s="9">
        <v>3.68</v>
      </c>
      <c r="F15" s="9">
        <v>12.85</v>
      </c>
      <c r="G15" s="10">
        <v>101.26</v>
      </c>
      <c r="H15" s="7" t="s">
        <v>43</v>
      </c>
    </row>
    <row r="16" spans="1:8" ht="27" x14ac:dyDescent="0.25">
      <c r="A16" s="160"/>
      <c r="B16" s="112" t="s">
        <v>40</v>
      </c>
      <c r="C16" s="5">
        <v>180</v>
      </c>
      <c r="D16" s="6">
        <v>2</v>
      </c>
      <c r="E16" s="6">
        <v>1.66</v>
      </c>
      <c r="F16" s="6">
        <v>9.81</v>
      </c>
      <c r="G16" s="6">
        <v>62.19</v>
      </c>
      <c r="H16" s="11" t="s">
        <v>41</v>
      </c>
    </row>
    <row r="17" spans="1:8" x14ac:dyDescent="0.25">
      <c r="A17" s="160"/>
      <c r="B17" s="113" t="s">
        <v>188</v>
      </c>
      <c r="C17" s="17">
        <v>100</v>
      </c>
      <c r="D17" s="17">
        <v>0.34</v>
      </c>
      <c r="E17" s="17">
        <v>0.32</v>
      </c>
      <c r="F17" s="17">
        <v>8.16</v>
      </c>
      <c r="G17" s="17">
        <v>36.9</v>
      </c>
      <c r="H17" s="11" t="s">
        <v>46</v>
      </c>
    </row>
    <row r="18" spans="1:8" x14ac:dyDescent="0.25">
      <c r="A18" s="165"/>
      <c r="B18" s="113" t="s">
        <v>268</v>
      </c>
      <c r="C18" s="17">
        <v>8</v>
      </c>
      <c r="D18" s="20">
        <v>0.47360000000000008</v>
      </c>
      <c r="E18" s="20">
        <v>1.2432000000000001</v>
      </c>
      <c r="F18" s="20">
        <v>5.069</v>
      </c>
      <c r="G18" s="20">
        <v>33.299999999999997</v>
      </c>
      <c r="H18" s="11" t="s">
        <v>269</v>
      </c>
    </row>
    <row r="19" spans="1:8" x14ac:dyDescent="0.25">
      <c r="A19" s="154" t="s">
        <v>14</v>
      </c>
      <c r="B19" s="155"/>
      <c r="C19" s="119">
        <f>C14+C15+C16+C17+C18</f>
        <v>483</v>
      </c>
      <c r="D19" s="120">
        <f>SUM(D14:D18)</f>
        <v>10.5036</v>
      </c>
      <c r="E19" s="120">
        <f t="shared" ref="E19:G19" si="0">SUM(E14:E18)</f>
        <v>11.7532</v>
      </c>
      <c r="F19" s="120">
        <f t="shared" si="0"/>
        <v>50.749000000000009</v>
      </c>
      <c r="G19" s="120">
        <f t="shared" si="0"/>
        <v>350</v>
      </c>
      <c r="H19" s="11"/>
    </row>
    <row r="20" spans="1:8" ht="27" x14ac:dyDescent="0.25">
      <c r="A20" s="161" t="s">
        <v>1</v>
      </c>
      <c r="B20" s="112" t="s">
        <v>47</v>
      </c>
      <c r="C20" s="10">
        <v>40</v>
      </c>
      <c r="D20" s="12">
        <v>0.55000000000000004</v>
      </c>
      <c r="E20" s="12">
        <v>1.63</v>
      </c>
      <c r="F20" s="12">
        <v>5.2</v>
      </c>
      <c r="G20" s="12">
        <v>37.64</v>
      </c>
      <c r="H20" s="10" t="s">
        <v>48</v>
      </c>
    </row>
    <row r="21" spans="1:8" ht="53.25" customHeight="1" x14ac:dyDescent="0.25">
      <c r="A21" s="161"/>
      <c r="B21" s="111" t="s">
        <v>55</v>
      </c>
      <c r="C21" s="5">
        <v>160</v>
      </c>
      <c r="D21" s="5">
        <v>1.33</v>
      </c>
      <c r="E21" s="5">
        <v>4.0599999999999996</v>
      </c>
      <c r="F21" s="5">
        <v>5.46</v>
      </c>
      <c r="G21" s="5">
        <v>63.73</v>
      </c>
      <c r="H21" s="11" t="s">
        <v>54</v>
      </c>
    </row>
    <row r="22" spans="1:8" ht="63" customHeight="1" x14ac:dyDescent="0.25">
      <c r="A22" s="161"/>
      <c r="B22" s="112" t="s">
        <v>57</v>
      </c>
      <c r="C22" s="5">
        <v>130</v>
      </c>
      <c r="D22" s="6">
        <v>11.55</v>
      </c>
      <c r="E22" s="6">
        <v>10.5</v>
      </c>
      <c r="F22" s="6">
        <v>29.44</v>
      </c>
      <c r="G22" s="12">
        <v>257.39999999999998</v>
      </c>
      <c r="H22" s="11" t="s">
        <v>56</v>
      </c>
    </row>
    <row r="23" spans="1:8" ht="26.25" customHeight="1" x14ac:dyDescent="0.25">
      <c r="A23" s="161"/>
      <c r="B23" s="112" t="s">
        <v>259</v>
      </c>
      <c r="C23" s="5">
        <v>150</v>
      </c>
      <c r="D23" s="6">
        <v>0.31</v>
      </c>
      <c r="E23" s="6">
        <v>0.01</v>
      </c>
      <c r="F23" s="6">
        <v>12.82</v>
      </c>
      <c r="G23" s="6">
        <v>52.65</v>
      </c>
      <c r="H23" s="11" t="s">
        <v>53</v>
      </c>
    </row>
    <row r="24" spans="1:8" x14ac:dyDescent="0.25">
      <c r="A24" s="161"/>
      <c r="B24" s="111" t="s">
        <v>49</v>
      </c>
      <c r="C24" s="5">
        <v>16</v>
      </c>
      <c r="D24" s="6">
        <v>0.47799999999999998</v>
      </c>
      <c r="E24" s="6">
        <v>0.13200000000000001</v>
      </c>
      <c r="F24" s="6">
        <v>9.1575000000000006</v>
      </c>
      <c r="G24" s="6">
        <v>39.700000000000003</v>
      </c>
      <c r="H24" s="11" t="s">
        <v>51</v>
      </c>
    </row>
    <row r="25" spans="1:8" x14ac:dyDescent="0.25">
      <c r="A25" s="161"/>
      <c r="B25" s="111" t="s">
        <v>50</v>
      </c>
      <c r="C25" s="5">
        <v>15</v>
      </c>
      <c r="D25" s="6">
        <v>0.48</v>
      </c>
      <c r="E25" s="6">
        <v>0.12</v>
      </c>
      <c r="F25" s="6">
        <v>8.9700000000000006</v>
      </c>
      <c r="G25" s="6">
        <v>38.880000000000003</v>
      </c>
      <c r="H25" s="11" t="s">
        <v>52</v>
      </c>
    </row>
    <row r="26" spans="1:8" x14ac:dyDescent="0.25">
      <c r="A26" s="158" t="s">
        <v>15</v>
      </c>
      <c r="B26" s="158"/>
      <c r="C26" s="121">
        <f>C20+C21+C22+C23+C24+C25</f>
        <v>511</v>
      </c>
      <c r="D26" s="122">
        <f t="shared" ref="D26:G26" si="1">D20+D21+D22+D23+D24+D25</f>
        <v>14.698000000000002</v>
      </c>
      <c r="E26" s="122">
        <f t="shared" si="1"/>
        <v>16.452000000000002</v>
      </c>
      <c r="F26" s="122">
        <f t="shared" si="1"/>
        <v>71.047499999999999</v>
      </c>
      <c r="G26" s="122">
        <f t="shared" si="1"/>
        <v>489.99999999999994</v>
      </c>
      <c r="H26" s="11"/>
    </row>
    <row r="27" spans="1:8" ht="54" x14ac:dyDescent="0.25">
      <c r="A27" s="159" t="s">
        <v>2</v>
      </c>
      <c r="B27" s="111" t="s">
        <v>61</v>
      </c>
      <c r="C27" s="5">
        <v>150</v>
      </c>
      <c r="D27" s="13">
        <v>7.37</v>
      </c>
      <c r="E27" s="13">
        <v>7.23</v>
      </c>
      <c r="F27" s="13">
        <v>12.41</v>
      </c>
      <c r="G27" s="13">
        <v>143.38</v>
      </c>
      <c r="H27" s="11" t="s">
        <v>60</v>
      </c>
    </row>
    <row r="28" spans="1:8" x14ac:dyDescent="0.25">
      <c r="A28" s="160"/>
      <c r="B28" s="112" t="s">
        <v>58</v>
      </c>
      <c r="C28" s="5">
        <v>180</v>
      </c>
      <c r="D28" s="6">
        <v>0.08</v>
      </c>
      <c r="E28" s="6">
        <v>0.02</v>
      </c>
      <c r="F28" s="6">
        <v>6.56</v>
      </c>
      <c r="G28" s="6">
        <v>26.74</v>
      </c>
      <c r="H28" s="11" t="s">
        <v>59</v>
      </c>
    </row>
    <row r="29" spans="1:8" x14ac:dyDescent="0.25">
      <c r="A29" s="160"/>
      <c r="B29" s="111" t="s">
        <v>49</v>
      </c>
      <c r="C29" s="5">
        <v>20</v>
      </c>
      <c r="D29" s="6">
        <v>1.18</v>
      </c>
      <c r="E29" s="6">
        <v>0.22</v>
      </c>
      <c r="F29" s="6">
        <v>8.9</v>
      </c>
      <c r="G29" s="6">
        <v>43.4</v>
      </c>
      <c r="H29" s="11" t="s">
        <v>51</v>
      </c>
    </row>
    <row r="30" spans="1:8" ht="39.75" x14ac:dyDescent="0.25">
      <c r="A30" s="165"/>
      <c r="B30" s="111" t="s">
        <v>62</v>
      </c>
      <c r="C30" s="5">
        <v>60</v>
      </c>
      <c r="D30" s="6">
        <v>3.97</v>
      </c>
      <c r="E30" s="6">
        <v>6.6286000000000005</v>
      </c>
      <c r="F30" s="6">
        <v>32.732062999999997</v>
      </c>
      <c r="G30" s="6">
        <v>206.48</v>
      </c>
      <c r="H30" s="11" t="s">
        <v>158</v>
      </c>
    </row>
    <row r="31" spans="1:8" x14ac:dyDescent="0.25">
      <c r="A31" s="162" t="s">
        <v>39</v>
      </c>
      <c r="B31" s="162"/>
      <c r="C31" s="123">
        <f>C27+C28+C29+C30</f>
        <v>410</v>
      </c>
      <c r="D31" s="124">
        <f t="shared" ref="D31:G31" si="2">D27+D28+D29+D30</f>
        <v>12.600000000000001</v>
      </c>
      <c r="E31" s="124">
        <f t="shared" si="2"/>
        <v>14.098600000000001</v>
      </c>
      <c r="F31" s="124">
        <v>60.9</v>
      </c>
      <c r="G31" s="124">
        <f t="shared" si="2"/>
        <v>420</v>
      </c>
      <c r="H31" s="11"/>
    </row>
    <row r="32" spans="1:8" x14ac:dyDescent="0.25">
      <c r="A32" s="163" t="s">
        <v>16</v>
      </c>
      <c r="B32" s="163"/>
      <c r="C32" s="84"/>
      <c r="D32" s="85">
        <f>D19+D26+D31</f>
        <v>37.801600000000008</v>
      </c>
      <c r="E32" s="85">
        <f t="shared" ref="E32:G32" si="3">E19+E26+E31</f>
        <v>42.303800000000003</v>
      </c>
      <c r="F32" s="85">
        <f t="shared" si="3"/>
        <v>182.69650000000001</v>
      </c>
      <c r="G32" s="85">
        <f t="shared" si="3"/>
        <v>1260</v>
      </c>
      <c r="H32" s="86"/>
    </row>
    <row r="33" spans="1:8" x14ac:dyDescent="0.25">
      <c r="A33" s="128"/>
      <c r="B33" s="128"/>
      <c r="C33" s="84"/>
      <c r="D33" s="85"/>
      <c r="E33" s="85"/>
      <c r="F33" s="85"/>
      <c r="G33" s="85"/>
      <c r="H33" s="86"/>
    </row>
    <row r="34" spans="1:8" ht="364.5" customHeight="1" x14ac:dyDescent="0.25">
      <c r="A34" s="128"/>
      <c r="B34" s="128"/>
      <c r="C34" s="84"/>
      <c r="D34" s="85"/>
      <c r="E34" s="85"/>
      <c r="F34" s="85"/>
      <c r="G34" s="85"/>
      <c r="H34" s="86"/>
    </row>
    <row r="35" spans="1:8" x14ac:dyDescent="0.25">
      <c r="A35" s="164" t="s">
        <v>17</v>
      </c>
      <c r="B35" s="164"/>
      <c r="C35" s="164"/>
      <c r="D35" s="164"/>
      <c r="E35" s="164"/>
      <c r="F35" s="164"/>
      <c r="G35" s="164"/>
      <c r="H35" s="164"/>
    </row>
    <row r="36" spans="1:8" ht="39.75" x14ac:dyDescent="0.25">
      <c r="A36" s="156" t="s">
        <v>0</v>
      </c>
      <c r="B36" s="114" t="s">
        <v>270</v>
      </c>
      <c r="C36" s="35">
        <v>137</v>
      </c>
      <c r="D36" s="6">
        <v>5.85</v>
      </c>
      <c r="E36" s="6">
        <v>3.73</v>
      </c>
      <c r="F36" s="6">
        <v>8.34</v>
      </c>
      <c r="G36" s="12">
        <v>89.53</v>
      </c>
      <c r="H36" s="11" t="s">
        <v>66</v>
      </c>
    </row>
    <row r="37" spans="1:8" ht="17.25" customHeight="1" x14ac:dyDescent="0.25">
      <c r="A37" s="157"/>
      <c r="B37" s="111" t="s">
        <v>223</v>
      </c>
      <c r="C37" s="5">
        <v>35</v>
      </c>
      <c r="D37" s="6">
        <v>1.94</v>
      </c>
      <c r="E37" s="6">
        <v>6.53</v>
      </c>
      <c r="F37" s="6">
        <v>12.95</v>
      </c>
      <c r="G37" s="12">
        <v>118.3</v>
      </c>
      <c r="H37" s="11" t="s">
        <v>65</v>
      </c>
    </row>
    <row r="38" spans="1:8" ht="27" x14ac:dyDescent="0.25">
      <c r="A38" s="157"/>
      <c r="B38" s="112" t="s">
        <v>64</v>
      </c>
      <c r="C38" s="5">
        <v>180</v>
      </c>
      <c r="D38" s="6">
        <v>1.21</v>
      </c>
      <c r="E38" s="6">
        <v>0.99</v>
      </c>
      <c r="F38" s="6">
        <v>8.4600000000000009</v>
      </c>
      <c r="G38" s="6">
        <v>47.67</v>
      </c>
      <c r="H38" s="11" t="s">
        <v>63</v>
      </c>
    </row>
    <row r="39" spans="1:8" x14ac:dyDescent="0.25">
      <c r="A39" s="157"/>
      <c r="B39" s="112" t="s">
        <v>78</v>
      </c>
      <c r="C39" s="5">
        <v>100</v>
      </c>
      <c r="D39" s="6">
        <v>1.5</v>
      </c>
      <c r="E39" s="6">
        <v>0.5</v>
      </c>
      <c r="F39" s="6">
        <v>21</v>
      </c>
      <c r="G39" s="6">
        <v>94.5</v>
      </c>
      <c r="H39" s="11" t="s">
        <v>95</v>
      </c>
    </row>
    <row r="40" spans="1:8" x14ac:dyDescent="0.25">
      <c r="A40" s="158" t="s">
        <v>14</v>
      </c>
      <c r="B40" s="158"/>
      <c r="C40" s="121">
        <f>C36+C37+C38+C39</f>
        <v>452</v>
      </c>
      <c r="D40" s="122">
        <f>SUM(D36:D39)</f>
        <v>10.5</v>
      </c>
      <c r="E40" s="122">
        <f t="shared" ref="E40:G40" si="4">SUM(E36:E39)</f>
        <v>11.75</v>
      </c>
      <c r="F40" s="122">
        <f t="shared" si="4"/>
        <v>50.75</v>
      </c>
      <c r="G40" s="122">
        <f t="shared" si="4"/>
        <v>350</v>
      </c>
      <c r="H40" s="11"/>
    </row>
    <row r="41" spans="1:8" ht="39.75" x14ac:dyDescent="0.25">
      <c r="A41" s="161" t="s">
        <v>1</v>
      </c>
      <c r="B41" s="112" t="s">
        <v>69</v>
      </c>
      <c r="C41" s="10">
        <v>40</v>
      </c>
      <c r="D41" s="12">
        <v>0.74</v>
      </c>
      <c r="E41" s="12">
        <v>1.63</v>
      </c>
      <c r="F41" s="12">
        <v>2.33</v>
      </c>
      <c r="G41" s="12">
        <v>26.97</v>
      </c>
      <c r="H41" s="11" t="s">
        <v>68</v>
      </c>
    </row>
    <row r="42" spans="1:8" ht="39.75" x14ac:dyDescent="0.25">
      <c r="A42" s="161"/>
      <c r="B42" s="112" t="s">
        <v>250</v>
      </c>
      <c r="C42" s="10">
        <v>150</v>
      </c>
      <c r="D42" s="12">
        <v>1.32</v>
      </c>
      <c r="E42" s="12">
        <v>2.2400000000000002</v>
      </c>
      <c r="F42" s="12">
        <v>9.31</v>
      </c>
      <c r="G42" s="12">
        <v>62.7</v>
      </c>
      <c r="H42" s="11" t="s">
        <v>72</v>
      </c>
    </row>
    <row r="43" spans="1:8" ht="52.5" x14ac:dyDescent="0.25">
      <c r="A43" s="161"/>
      <c r="B43" s="112" t="s">
        <v>75</v>
      </c>
      <c r="C43" s="10">
        <v>50</v>
      </c>
      <c r="D43" s="12">
        <v>7.75</v>
      </c>
      <c r="E43" s="12">
        <v>7.47</v>
      </c>
      <c r="F43" s="12">
        <v>1.66</v>
      </c>
      <c r="G43" s="12">
        <v>103.75</v>
      </c>
      <c r="H43" s="11" t="s">
        <v>76</v>
      </c>
    </row>
    <row r="44" spans="1:8" ht="39.75" x14ac:dyDescent="0.25">
      <c r="A44" s="161"/>
      <c r="B44" s="112" t="s">
        <v>80</v>
      </c>
      <c r="C44" s="10">
        <v>20</v>
      </c>
      <c r="D44" s="12">
        <v>0.31</v>
      </c>
      <c r="E44" s="12">
        <v>0.4</v>
      </c>
      <c r="F44" s="12">
        <v>1.95</v>
      </c>
      <c r="G44" s="12">
        <v>12.62</v>
      </c>
      <c r="H44" s="11" t="s">
        <v>79</v>
      </c>
    </row>
    <row r="45" spans="1:8" ht="27" x14ac:dyDescent="0.25">
      <c r="A45" s="161"/>
      <c r="B45" s="111" t="s">
        <v>73</v>
      </c>
      <c r="C45" s="5">
        <v>120</v>
      </c>
      <c r="D45" s="15">
        <v>2.34</v>
      </c>
      <c r="E45" s="15">
        <v>4.18</v>
      </c>
      <c r="F45" s="15">
        <v>15.25</v>
      </c>
      <c r="G45" s="15">
        <v>108.02</v>
      </c>
      <c r="H45" s="11" t="s">
        <v>74</v>
      </c>
    </row>
    <row r="46" spans="1:8" x14ac:dyDescent="0.25">
      <c r="A46" s="161"/>
      <c r="B46" s="113" t="s">
        <v>265</v>
      </c>
      <c r="C46" s="17">
        <v>180</v>
      </c>
      <c r="D46" s="17">
        <v>0.9</v>
      </c>
      <c r="E46" s="17">
        <v>0.18</v>
      </c>
      <c r="F46" s="17">
        <v>15.18</v>
      </c>
      <c r="G46" s="17">
        <v>65.94</v>
      </c>
      <c r="H46" s="11" t="s">
        <v>67</v>
      </c>
    </row>
    <row r="47" spans="1:8" x14ac:dyDescent="0.25">
      <c r="A47" s="161"/>
      <c r="B47" s="111" t="s">
        <v>49</v>
      </c>
      <c r="C47" s="5">
        <v>22</v>
      </c>
      <c r="D47" s="6">
        <v>0.63800000000000001</v>
      </c>
      <c r="E47" s="6">
        <v>0.17600000000000002</v>
      </c>
      <c r="F47" s="6">
        <v>12.21</v>
      </c>
      <c r="G47" s="6">
        <v>52.976000000000006</v>
      </c>
      <c r="H47" s="11" t="s">
        <v>51</v>
      </c>
    </row>
    <row r="48" spans="1:8" x14ac:dyDescent="0.25">
      <c r="A48" s="161"/>
      <c r="B48" s="111" t="s">
        <v>50</v>
      </c>
      <c r="C48" s="5">
        <v>22</v>
      </c>
      <c r="D48" s="6">
        <v>0.70400000000000007</v>
      </c>
      <c r="E48" s="6">
        <v>0.17600000000000002</v>
      </c>
      <c r="F48" s="6">
        <v>13.155999999999999</v>
      </c>
      <c r="G48" s="6">
        <v>57.023999999999994</v>
      </c>
      <c r="H48" s="11" t="s">
        <v>52</v>
      </c>
    </row>
    <row r="49" spans="1:8" x14ac:dyDescent="0.25">
      <c r="A49" s="158" t="s">
        <v>15</v>
      </c>
      <c r="B49" s="158"/>
      <c r="C49" s="121">
        <f>C41+C42+C43+C44+C45+C46+C47+C48</f>
        <v>604</v>
      </c>
      <c r="D49" s="122">
        <f>SUM(D41:D48)</f>
        <v>14.702000000000002</v>
      </c>
      <c r="E49" s="122">
        <f t="shared" ref="E49:G49" si="5">SUM(E41:E48)</f>
        <v>16.451999999999998</v>
      </c>
      <c r="F49" s="122">
        <f t="shared" si="5"/>
        <v>71.045999999999992</v>
      </c>
      <c r="G49" s="122">
        <f t="shared" si="5"/>
        <v>490</v>
      </c>
      <c r="H49" s="11"/>
    </row>
    <row r="50" spans="1:8" ht="39.75" x14ac:dyDescent="0.25">
      <c r="A50" s="160"/>
      <c r="B50" s="111" t="s">
        <v>82</v>
      </c>
      <c r="C50" s="10">
        <v>144</v>
      </c>
      <c r="D50" s="12">
        <v>7.14</v>
      </c>
      <c r="E50" s="12">
        <v>9.25</v>
      </c>
      <c r="F50" s="12">
        <v>49.69</v>
      </c>
      <c r="G50" s="12">
        <v>309.68</v>
      </c>
      <c r="H50" s="11" t="s">
        <v>159</v>
      </c>
    </row>
    <row r="51" spans="1:8" ht="27" x14ac:dyDescent="0.25">
      <c r="A51" s="160"/>
      <c r="B51" s="112" t="s">
        <v>81</v>
      </c>
      <c r="C51" s="5">
        <v>21</v>
      </c>
      <c r="D51" s="6">
        <v>0.6</v>
      </c>
      <c r="E51" s="6">
        <v>0.89</v>
      </c>
      <c r="F51" s="6">
        <v>3.29</v>
      </c>
      <c r="G51" s="12">
        <v>23.56</v>
      </c>
      <c r="H51" s="11" t="s">
        <v>160</v>
      </c>
    </row>
    <row r="52" spans="1:8" x14ac:dyDescent="0.25">
      <c r="A52" s="160"/>
      <c r="B52" s="112" t="s">
        <v>77</v>
      </c>
      <c r="C52" s="5">
        <v>180</v>
      </c>
      <c r="D52" s="6">
        <v>4.8600000000000003</v>
      </c>
      <c r="E52" s="6">
        <v>3.96</v>
      </c>
      <c r="F52" s="6">
        <v>7.92</v>
      </c>
      <c r="G52" s="12">
        <v>86.76</v>
      </c>
      <c r="H52" s="11" t="s">
        <v>161</v>
      </c>
    </row>
    <row r="53" spans="1:8" x14ac:dyDescent="0.25">
      <c r="A53" s="162" t="s">
        <v>39</v>
      </c>
      <c r="B53" s="162"/>
      <c r="C53" s="123">
        <f>C50+C51+C52</f>
        <v>345</v>
      </c>
      <c r="D53" s="124">
        <f>SUM(D50:D52)</f>
        <v>12.6</v>
      </c>
      <c r="E53" s="124">
        <f t="shared" ref="E53:G53" si="6">SUM(E50:E52)</f>
        <v>14.100000000000001</v>
      </c>
      <c r="F53" s="124">
        <f t="shared" si="6"/>
        <v>60.9</v>
      </c>
      <c r="G53" s="124">
        <f t="shared" si="6"/>
        <v>420</v>
      </c>
      <c r="H53" s="18"/>
    </row>
    <row r="54" spans="1:8" x14ac:dyDescent="0.25">
      <c r="A54" s="174" t="s">
        <v>18</v>
      </c>
      <c r="B54" s="174"/>
      <c r="C54" s="87"/>
      <c r="D54" s="88">
        <f>D40+D49+D53</f>
        <v>37.802</v>
      </c>
      <c r="E54" s="88">
        <f t="shared" ref="E54:G54" si="7">E40+E49+E53</f>
        <v>42.302</v>
      </c>
      <c r="F54" s="88">
        <f t="shared" si="7"/>
        <v>182.696</v>
      </c>
      <c r="G54" s="88">
        <f t="shared" si="7"/>
        <v>1260</v>
      </c>
      <c r="H54" s="89"/>
    </row>
    <row r="55" spans="1:8" ht="47.25" customHeight="1" x14ac:dyDescent="0.25">
      <c r="A55" s="129"/>
      <c r="B55" s="129"/>
      <c r="C55" s="87"/>
      <c r="D55" s="88"/>
      <c r="E55" s="88"/>
      <c r="F55" s="88"/>
      <c r="G55" s="88"/>
      <c r="H55" s="89"/>
    </row>
    <row r="56" spans="1:8" ht="15" x14ac:dyDescent="0.25">
      <c r="A56" s="170" t="s">
        <v>19</v>
      </c>
      <c r="B56" s="170"/>
      <c r="C56" s="170"/>
      <c r="D56" s="170"/>
      <c r="E56" s="170"/>
      <c r="F56" s="170"/>
      <c r="G56" s="170"/>
      <c r="H56" s="170"/>
    </row>
    <row r="57" spans="1:8" ht="39.75" x14ac:dyDescent="0.25">
      <c r="A57" s="166" t="s">
        <v>0</v>
      </c>
      <c r="B57" s="115" t="s">
        <v>272</v>
      </c>
      <c r="C57" s="5">
        <v>137</v>
      </c>
      <c r="D57" s="6">
        <v>0.9</v>
      </c>
      <c r="E57" s="6">
        <v>3.91</v>
      </c>
      <c r="F57" s="6">
        <v>22.59</v>
      </c>
      <c r="G57" s="12">
        <v>128.44999999999999</v>
      </c>
      <c r="H57" s="7" t="s">
        <v>83</v>
      </c>
    </row>
    <row r="58" spans="1:8" ht="27" x14ac:dyDescent="0.25">
      <c r="A58" s="167"/>
      <c r="B58" s="111" t="s">
        <v>222</v>
      </c>
      <c r="C58" s="8" t="s">
        <v>42</v>
      </c>
      <c r="D58" s="9">
        <v>4.2</v>
      </c>
      <c r="E58" s="9">
        <v>3.68</v>
      </c>
      <c r="F58" s="9">
        <v>12.85</v>
      </c>
      <c r="G58" s="10">
        <v>101.26</v>
      </c>
      <c r="H58" s="7" t="s">
        <v>43</v>
      </c>
    </row>
    <row r="59" spans="1:8" ht="27" x14ac:dyDescent="0.25">
      <c r="A59" s="167"/>
      <c r="B59" s="112" t="s">
        <v>40</v>
      </c>
      <c r="C59" s="5">
        <v>180</v>
      </c>
      <c r="D59" s="6">
        <v>2</v>
      </c>
      <c r="E59" s="6">
        <v>1.66</v>
      </c>
      <c r="F59" s="6">
        <v>9.81</v>
      </c>
      <c r="G59" s="6">
        <v>62.19</v>
      </c>
      <c r="H59" s="11" t="s">
        <v>41</v>
      </c>
    </row>
    <row r="60" spans="1:8" x14ac:dyDescent="0.25">
      <c r="A60" s="168"/>
      <c r="B60" s="111" t="s">
        <v>84</v>
      </c>
      <c r="C60" s="5">
        <v>100</v>
      </c>
      <c r="D60" s="6">
        <v>3.4</v>
      </c>
      <c r="E60" s="6">
        <v>2.5</v>
      </c>
      <c r="F60" s="6">
        <v>5.5</v>
      </c>
      <c r="G60" s="12">
        <v>58.1</v>
      </c>
      <c r="H60" s="11" t="s">
        <v>161</v>
      </c>
    </row>
    <row r="61" spans="1:8" x14ac:dyDescent="0.25">
      <c r="A61" s="158" t="s">
        <v>14</v>
      </c>
      <c r="B61" s="158"/>
      <c r="C61" s="126">
        <f>C57+C58+C59+C60</f>
        <v>452</v>
      </c>
      <c r="D61" s="122">
        <f>SUM(D57:D60)</f>
        <v>10.5</v>
      </c>
      <c r="E61" s="122">
        <f t="shared" ref="E61:G61" si="8">SUM(E57:E60)</f>
        <v>11.75</v>
      </c>
      <c r="F61" s="122">
        <f t="shared" si="8"/>
        <v>50.75</v>
      </c>
      <c r="G61" s="122">
        <f t="shared" si="8"/>
        <v>350</v>
      </c>
      <c r="H61" s="11"/>
    </row>
    <row r="62" spans="1:8" ht="39.75" x14ac:dyDescent="0.25">
      <c r="A62" s="161" t="s">
        <v>20</v>
      </c>
      <c r="B62" s="112" t="s">
        <v>86</v>
      </c>
      <c r="C62" s="10">
        <v>40</v>
      </c>
      <c r="D62" s="12">
        <v>0.36</v>
      </c>
      <c r="E62" s="12">
        <v>1.64</v>
      </c>
      <c r="F62" s="12">
        <v>1.29</v>
      </c>
      <c r="G62" s="12">
        <v>21.33</v>
      </c>
      <c r="H62" s="11" t="s">
        <v>85</v>
      </c>
    </row>
    <row r="63" spans="1:8" ht="52.5" x14ac:dyDescent="0.25">
      <c r="A63" s="161"/>
      <c r="B63" s="111" t="s">
        <v>251</v>
      </c>
      <c r="C63" s="5">
        <v>160</v>
      </c>
      <c r="D63" s="5">
        <v>1.1200000000000001</v>
      </c>
      <c r="E63" s="5">
        <v>1.78</v>
      </c>
      <c r="F63" s="5">
        <v>7.56</v>
      </c>
      <c r="G63" s="5">
        <v>49.78</v>
      </c>
      <c r="H63" s="11" t="s">
        <v>87</v>
      </c>
    </row>
    <row r="64" spans="1:8" ht="53.25" customHeight="1" x14ac:dyDescent="0.25">
      <c r="A64" s="161"/>
      <c r="B64" s="111" t="s">
        <v>261</v>
      </c>
      <c r="C64" s="10">
        <v>150</v>
      </c>
      <c r="D64" s="12">
        <v>11.34</v>
      </c>
      <c r="E64" s="12">
        <v>12.53</v>
      </c>
      <c r="F64" s="12">
        <v>18.170000000000002</v>
      </c>
      <c r="G64" s="12">
        <v>229.81</v>
      </c>
      <c r="H64" s="11" t="s">
        <v>162</v>
      </c>
    </row>
    <row r="65" spans="1:8" ht="27" customHeight="1" x14ac:dyDescent="0.25">
      <c r="A65" s="161"/>
      <c r="B65" s="112" t="s">
        <v>88</v>
      </c>
      <c r="C65" s="5">
        <v>150</v>
      </c>
      <c r="D65" s="6">
        <v>0.08</v>
      </c>
      <c r="E65" s="6">
        <v>0.03</v>
      </c>
      <c r="F65" s="6">
        <v>10.08</v>
      </c>
      <c r="G65" s="12">
        <v>40.85</v>
      </c>
      <c r="H65" s="11" t="s">
        <v>163</v>
      </c>
    </row>
    <row r="66" spans="1:8" x14ac:dyDescent="0.25">
      <c r="A66" s="161"/>
      <c r="B66" s="111" t="s">
        <v>49</v>
      </c>
      <c r="C66" s="5">
        <v>32</v>
      </c>
      <c r="D66" s="6">
        <v>0.89899999999999991</v>
      </c>
      <c r="E66" s="6">
        <v>0.248</v>
      </c>
      <c r="F66" s="6">
        <v>17.204999999999998</v>
      </c>
      <c r="G66" s="6">
        <v>75.650000000000006</v>
      </c>
      <c r="H66" s="11" t="s">
        <v>51</v>
      </c>
    </row>
    <row r="67" spans="1:8" x14ac:dyDescent="0.25">
      <c r="A67" s="161"/>
      <c r="B67" s="111" t="s">
        <v>50</v>
      </c>
      <c r="C67" s="5">
        <v>28</v>
      </c>
      <c r="D67" s="6">
        <v>0.89600000000000013</v>
      </c>
      <c r="E67" s="6">
        <v>0.22400000000000003</v>
      </c>
      <c r="F67" s="6">
        <v>16.744</v>
      </c>
      <c r="G67" s="6">
        <v>72.575999999999993</v>
      </c>
      <c r="H67" s="11" t="s">
        <v>52</v>
      </c>
    </row>
    <row r="68" spans="1:8" x14ac:dyDescent="0.25">
      <c r="A68" s="172" t="s">
        <v>15</v>
      </c>
      <c r="B68" s="172"/>
      <c r="C68" s="121">
        <f>C62+C63+C64+C65+C66+C67</f>
        <v>560</v>
      </c>
      <c r="D68" s="122">
        <f>SUM(D62:D67)</f>
        <v>14.695</v>
      </c>
      <c r="E68" s="122">
        <f t="shared" ref="E68:G68" si="9">SUM(E62:E67)</f>
        <v>16.451999999999998</v>
      </c>
      <c r="F68" s="122">
        <f t="shared" si="9"/>
        <v>71.049000000000007</v>
      </c>
      <c r="G68" s="122">
        <f t="shared" si="9"/>
        <v>489.99600000000009</v>
      </c>
      <c r="H68" s="11"/>
    </row>
    <row r="69" spans="1:8" x14ac:dyDescent="0.25">
      <c r="A69" s="159" t="s">
        <v>2</v>
      </c>
      <c r="B69" s="111" t="s">
        <v>89</v>
      </c>
      <c r="C69" s="10">
        <v>40</v>
      </c>
      <c r="D69" s="12">
        <v>0.32</v>
      </c>
      <c r="E69" s="12">
        <v>0.04</v>
      </c>
      <c r="F69" s="12">
        <v>0.68</v>
      </c>
      <c r="G69" s="12">
        <v>4.3600000000000003</v>
      </c>
      <c r="H69" s="11" t="s">
        <v>164</v>
      </c>
    </row>
    <row r="70" spans="1:8" ht="27" x14ac:dyDescent="0.25">
      <c r="A70" s="160"/>
      <c r="B70" s="111" t="s">
        <v>90</v>
      </c>
      <c r="C70" s="10">
        <v>130</v>
      </c>
      <c r="D70" s="12">
        <v>8.57</v>
      </c>
      <c r="E70" s="12">
        <v>7.27</v>
      </c>
      <c r="F70" s="12">
        <v>9.74</v>
      </c>
      <c r="G70" s="12">
        <v>137.72999999999999</v>
      </c>
      <c r="H70" s="11" t="s">
        <v>165</v>
      </c>
    </row>
    <row r="71" spans="1:8" x14ac:dyDescent="0.25">
      <c r="A71" s="160"/>
      <c r="B71" s="113" t="s">
        <v>265</v>
      </c>
      <c r="C71" s="17">
        <v>180</v>
      </c>
      <c r="D71" s="17">
        <v>0.9</v>
      </c>
      <c r="E71" s="17">
        <v>0.18</v>
      </c>
      <c r="F71" s="17">
        <v>15.18</v>
      </c>
      <c r="G71" s="17">
        <v>65.94</v>
      </c>
      <c r="H71" s="11" t="s">
        <v>67</v>
      </c>
    </row>
    <row r="72" spans="1:8" ht="27" x14ac:dyDescent="0.25">
      <c r="A72" s="160"/>
      <c r="B72" s="112" t="s">
        <v>91</v>
      </c>
      <c r="C72" s="5">
        <v>30</v>
      </c>
      <c r="D72" s="6">
        <v>1.87</v>
      </c>
      <c r="E72" s="6">
        <v>6.36</v>
      </c>
      <c r="F72" s="6">
        <v>17.45</v>
      </c>
      <c r="G72" s="6">
        <v>134.56100000000001</v>
      </c>
      <c r="H72" s="11" t="s">
        <v>166</v>
      </c>
    </row>
    <row r="73" spans="1:8" x14ac:dyDescent="0.25">
      <c r="A73" s="160"/>
      <c r="B73" s="111" t="s">
        <v>49</v>
      </c>
      <c r="C73" s="5">
        <v>16</v>
      </c>
      <c r="D73" s="6">
        <v>0.46399999999999997</v>
      </c>
      <c r="E73" s="6">
        <v>0.128</v>
      </c>
      <c r="F73" s="6">
        <v>8.8800000000000008</v>
      </c>
      <c r="G73" s="6">
        <v>38.527999999999999</v>
      </c>
      <c r="H73" s="11" t="s">
        <v>51</v>
      </c>
    </row>
    <row r="74" spans="1:8" x14ac:dyDescent="0.25">
      <c r="A74" s="160"/>
      <c r="B74" s="111" t="s">
        <v>50</v>
      </c>
      <c r="C74" s="5">
        <v>15</v>
      </c>
      <c r="D74" s="6">
        <v>0.48</v>
      </c>
      <c r="E74" s="6">
        <v>0.12</v>
      </c>
      <c r="F74" s="6">
        <v>8.9700000000000006</v>
      </c>
      <c r="G74" s="6">
        <v>38.880000000000003</v>
      </c>
      <c r="H74" s="11" t="s">
        <v>52</v>
      </c>
    </row>
    <row r="75" spans="1:8" x14ac:dyDescent="0.25">
      <c r="A75" s="162" t="s">
        <v>39</v>
      </c>
      <c r="B75" s="162"/>
      <c r="C75" s="123">
        <f>C69+C70+C71+C72+C73+C74</f>
        <v>411</v>
      </c>
      <c r="D75" s="124">
        <f>SUM(D69:D74)</f>
        <v>12.604000000000001</v>
      </c>
      <c r="E75" s="124">
        <f t="shared" ref="E75:G75" si="10">SUM(E69:E74)</f>
        <v>14.097999999999999</v>
      </c>
      <c r="F75" s="124">
        <f t="shared" si="10"/>
        <v>60.9</v>
      </c>
      <c r="G75" s="124">
        <f t="shared" si="10"/>
        <v>419.99900000000002</v>
      </c>
      <c r="H75" s="11"/>
    </row>
    <row r="76" spans="1:8" x14ac:dyDescent="0.25">
      <c r="A76" s="90" t="s">
        <v>21</v>
      </c>
      <c r="B76" s="91"/>
      <c r="C76" s="92"/>
      <c r="D76" s="85">
        <f>D61+D68+D75</f>
        <v>37.798999999999999</v>
      </c>
      <c r="E76" s="85">
        <f t="shared" ref="E76:G76" si="11">E61+E68+E75</f>
        <v>42.3</v>
      </c>
      <c r="F76" s="85">
        <f t="shared" si="11"/>
        <v>182.69900000000001</v>
      </c>
      <c r="G76" s="85">
        <f t="shared" si="11"/>
        <v>1259.9950000000001</v>
      </c>
      <c r="H76" s="86"/>
    </row>
    <row r="77" spans="1:8" ht="46.5" customHeight="1" x14ac:dyDescent="0.25">
      <c r="A77" s="90"/>
      <c r="B77" s="91"/>
      <c r="C77" s="92"/>
      <c r="D77" s="85"/>
      <c r="E77" s="85"/>
      <c r="F77" s="85"/>
      <c r="G77" s="85"/>
      <c r="H77" s="86"/>
    </row>
    <row r="78" spans="1:8" x14ac:dyDescent="0.25">
      <c r="A78" s="164" t="s">
        <v>22</v>
      </c>
      <c r="B78" s="164"/>
      <c r="C78" s="164"/>
      <c r="D78" s="164"/>
      <c r="E78" s="164"/>
      <c r="F78" s="164"/>
      <c r="G78" s="164"/>
      <c r="H78" s="164"/>
    </row>
    <row r="79" spans="1:8" ht="28.5" x14ac:dyDescent="0.25">
      <c r="A79" s="156" t="s">
        <v>0</v>
      </c>
      <c r="B79" s="111" t="s">
        <v>93</v>
      </c>
      <c r="C79" s="5">
        <v>30</v>
      </c>
      <c r="D79" s="6">
        <v>0.93</v>
      </c>
      <c r="E79" s="6">
        <v>0.06</v>
      </c>
      <c r="F79" s="6">
        <v>1.95</v>
      </c>
      <c r="G79" s="6">
        <v>12</v>
      </c>
      <c r="H79" s="11" t="s">
        <v>167</v>
      </c>
    </row>
    <row r="80" spans="1:8" ht="27" x14ac:dyDescent="0.25">
      <c r="A80" s="157"/>
      <c r="B80" s="111" t="s">
        <v>92</v>
      </c>
      <c r="C80" s="5">
        <v>135</v>
      </c>
      <c r="D80" s="6">
        <v>8.07</v>
      </c>
      <c r="E80" s="6">
        <v>9.9499999999999993</v>
      </c>
      <c r="F80" s="6">
        <v>17.649999999999999</v>
      </c>
      <c r="G80" s="6">
        <v>192.81</v>
      </c>
      <c r="H80" s="11" t="s">
        <v>168</v>
      </c>
    </row>
    <row r="81" spans="1:8" x14ac:dyDescent="0.25">
      <c r="A81" s="157"/>
      <c r="B81" s="111" t="s">
        <v>50</v>
      </c>
      <c r="C81" s="5">
        <v>19</v>
      </c>
      <c r="D81" s="6">
        <v>0.6080000000000001</v>
      </c>
      <c r="E81" s="6">
        <v>0.15200000000000002</v>
      </c>
      <c r="F81" s="6">
        <v>11.362</v>
      </c>
      <c r="G81" s="6">
        <v>48.25</v>
      </c>
      <c r="H81" s="11" t="s">
        <v>52</v>
      </c>
    </row>
    <row r="82" spans="1:8" x14ac:dyDescent="0.25">
      <c r="A82" s="157"/>
      <c r="B82" s="112" t="s">
        <v>58</v>
      </c>
      <c r="C82" s="5">
        <v>180</v>
      </c>
      <c r="D82" s="6">
        <v>0.08</v>
      </c>
      <c r="E82" s="6">
        <v>0.02</v>
      </c>
      <c r="F82" s="6">
        <v>6.56</v>
      </c>
      <c r="G82" s="6">
        <v>26.74</v>
      </c>
      <c r="H82" s="11" t="s">
        <v>59</v>
      </c>
    </row>
    <row r="83" spans="1:8" x14ac:dyDescent="0.25">
      <c r="A83" s="157"/>
      <c r="B83" s="113" t="s">
        <v>188</v>
      </c>
      <c r="C83" s="17">
        <v>100</v>
      </c>
      <c r="D83" s="17">
        <v>0.34</v>
      </c>
      <c r="E83" s="17">
        <v>0.32</v>
      </c>
      <c r="F83" s="17">
        <v>8.16</v>
      </c>
      <c r="G83" s="17">
        <v>36.9</v>
      </c>
      <c r="H83" s="11" t="s">
        <v>46</v>
      </c>
    </row>
    <row r="84" spans="1:8" x14ac:dyDescent="0.25">
      <c r="A84" s="171"/>
      <c r="B84" s="113" t="s">
        <v>268</v>
      </c>
      <c r="C84" s="17">
        <v>8</v>
      </c>
      <c r="D84" s="20">
        <v>0.47360000000000008</v>
      </c>
      <c r="E84" s="20">
        <v>1.2432000000000001</v>
      </c>
      <c r="F84" s="20">
        <v>5.069</v>
      </c>
      <c r="G84" s="20">
        <v>33.299999999999997</v>
      </c>
      <c r="H84" s="11" t="s">
        <v>269</v>
      </c>
    </row>
    <row r="85" spans="1:8" x14ac:dyDescent="0.25">
      <c r="A85" s="158" t="s">
        <v>14</v>
      </c>
      <c r="B85" s="158"/>
      <c r="C85" s="121">
        <f>C79+C80+C81+C82+C83+C84</f>
        <v>472</v>
      </c>
      <c r="D85" s="122">
        <f>SUM(D79:D84)</f>
        <v>10.5016</v>
      </c>
      <c r="E85" s="122">
        <f t="shared" ref="E85:G85" si="12">SUM(E79:E84)</f>
        <v>11.745199999999999</v>
      </c>
      <c r="F85" s="122">
        <f t="shared" si="12"/>
        <v>50.751000000000005</v>
      </c>
      <c r="G85" s="122">
        <f t="shared" si="12"/>
        <v>350</v>
      </c>
      <c r="H85" s="11"/>
    </row>
    <row r="86" spans="1:8" ht="27" x14ac:dyDescent="0.25">
      <c r="A86" s="161" t="s">
        <v>1</v>
      </c>
      <c r="B86" s="112" t="s">
        <v>97</v>
      </c>
      <c r="C86" s="10">
        <v>40</v>
      </c>
      <c r="D86" s="12">
        <v>0.28999999999999998</v>
      </c>
      <c r="E86" s="12">
        <v>1.62</v>
      </c>
      <c r="F86" s="12">
        <v>0.96</v>
      </c>
      <c r="G86" s="12">
        <v>19.61</v>
      </c>
      <c r="H86" s="11" t="s">
        <v>96</v>
      </c>
    </row>
    <row r="87" spans="1:8" ht="39.75" x14ac:dyDescent="0.25">
      <c r="A87" s="161"/>
      <c r="B87" s="111" t="s">
        <v>252</v>
      </c>
      <c r="C87" s="10">
        <v>150</v>
      </c>
      <c r="D87" s="16">
        <v>1.47</v>
      </c>
      <c r="E87" s="16">
        <v>3.28</v>
      </c>
      <c r="F87" s="16">
        <v>7.25</v>
      </c>
      <c r="G87" s="16">
        <v>64.400000000000006</v>
      </c>
      <c r="H87" s="11" t="s">
        <v>98</v>
      </c>
    </row>
    <row r="88" spans="1:8" ht="39.75" x14ac:dyDescent="0.25">
      <c r="A88" s="161"/>
      <c r="B88" s="111" t="s">
        <v>102</v>
      </c>
      <c r="C88" s="10">
        <v>55</v>
      </c>
      <c r="D88" s="12">
        <v>8.7899999999999991</v>
      </c>
      <c r="E88" s="12">
        <v>6.89</v>
      </c>
      <c r="F88" s="12">
        <v>4.2300000000000004</v>
      </c>
      <c r="G88" s="12">
        <v>112.98</v>
      </c>
      <c r="H88" s="11" t="s">
        <v>101</v>
      </c>
    </row>
    <row r="89" spans="1:8" ht="27" x14ac:dyDescent="0.25">
      <c r="A89" s="161"/>
      <c r="B89" s="112" t="s">
        <v>100</v>
      </c>
      <c r="C89" s="5">
        <v>120</v>
      </c>
      <c r="D89" s="6">
        <v>2.41</v>
      </c>
      <c r="E89" s="6">
        <v>4.2699999999999996</v>
      </c>
      <c r="F89" s="6">
        <v>18.760000000000002</v>
      </c>
      <c r="G89" s="12">
        <v>123.14</v>
      </c>
      <c r="H89" s="11" t="s">
        <v>99</v>
      </c>
    </row>
    <row r="90" spans="1:8" ht="27" x14ac:dyDescent="0.25">
      <c r="A90" s="161"/>
      <c r="B90" s="112" t="s">
        <v>259</v>
      </c>
      <c r="C90" s="5">
        <v>150</v>
      </c>
      <c r="D90" s="6">
        <v>0.31</v>
      </c>
      <c r="E90" s="6">
        <v>0.01</v>
      </c>
      <c r="F90" s="6">
        <v>12.82</v>
      </c>
      <c r="G90" s="6">
        <v>52.65</v>
      </c>
      <c r="H90" s="11" t="s">
        <v>53</v>
      </c>
    </row>
    <row r="91" spans="1:8" x14ac:dyDescent="0.25">
      <c r="A91" s="161"/>
      <c r="B91" s="111" t="s">
        <v>49</v>
      </c>
      <c r="C91" s="5">
        <v>25</v>
      </c>
      <c r="D91" s="6">
        <v>0.72499999999999998</v>
      </c>
      <c r="E91" s="6">
        <v>0.2</v>
      </c>
      <c r="F91" s="6">
        <v>13.875</v>
      </c>
      <c r="G91" s="6">
        <v>60.2</v>
      </c>
      <c r="H91" s="11" t="s">
        <v>51</v>
      </c>
    </row>
    <row r="92" spans="1:8" x14ac:dyDescent="0.25">
      <c r="A92" s="161"/>
      <c r="B92" s="111" t="s">
        <v>50</v>
      </c>
      <c r="C92" s="5">
        <v>21</v>
      </c>
      <c r="D92" s="6">
        <v>0.70400000000000007</v>
      </c>
      <c r="E92" s="6">
        <v>0.17600000000000002</v>
      </c>
      <c r="F92" s="6">
        <v>13.155999999999999</v>
      </c>
      <c r="G92" s="6">
        <v>57.023999999999994</v>
      </c>
      <c r="H92" s="11" t="s">
        <v>52</v>
      </c>
    </row>
    <row r="93" spans="1:8" x14ac:dyDescent="0.25">
      <c r="A93" s="158" t="s">
        <v>15</v>
      </c>
      <c r="B93" s="158"/>
      <c r="C93" s="121">
        <f>C86+C87+C88+C89+C90+C91+C92</f>
        <v>561</v>
      </c>
      <c r="D93" s="122">
        <f>SUM(D86:D92)</f>
        <v>14.699</v>
      </c>
      <c r="E93" s="122">
        <f t="shared" ref="E93:G93" si="13">SUM(E86:E92)</f>
        <v>16.445999999999998</v>
      </c>
      <c r="F93" s="122">
        <f t="shared" si="13"/>
        <v>71.051000000000002</v>
      </c>
      <c r="G93" s="122">
        <f t="shared" si="13"/>
        <v>490.00399999999996</v>
      </c>
      <c r="H93" s="11"/>
    </row>
    <row r="94" spans="1:8" ht="39.75" x14ac:dyDescent="0.25">
      <c r="A94" s="159" t="s">
        <v>2</v>
      </c>
      <c r="B94" s="112" t="s">
        <v>256</v>
      </c>
      <c r="C94" s="5">
        <v>50</v>
      </c>
      <c r="D94" s="5">
        <v>4.57</v>
      </c>
      <c r="E94" s="5">
        <v>7.68</v>
      </c>
      <c r="F94" s="5">
        <v>2.95</v>
      </c>
      <c r="G94" s="5">
        <v>98.19</v>
      </c>
      <c r="H94" s="11" t="s">
        <v>255</v>
      </c>
    </row>
    <row r="95" spans="1:8" ht="27" x14ac:dyDescent="0.25">
      <c r="A95" s="160"/>
      <c r="B95" s="111" t="s">
        <v>104</v>
      </c>
      <c r="C95" s="5">
        <v>110</v>
      </c>
      <c r="D95" s="5">
        <v>4.9000000000000004</v>
      </c>
      <c r="E95" s="5">
        <v>3.4</v>
      </c>
      <c r="F95" s="5">
        <v>21.44</v>
      </c>
      <c r="G95" s="5">
        <v>136.04</v>
      </c>
      <c r="H95" s="11" t="s">
        <v>169</v>
      </c>
    </row>
    <row r="96" spans="1:8" ht="39.75" x14ac:dyDescent="0.25">
      <c r="A96" s="160"/>
      <c r="B96" s="112" t="s">
        <v>80</v>
      </c>
      <c r="C96" s="10">
        <v>20</v>
      </c>
      <c r="D96" s="12">
        <v>0.31</v>
      </c>
      <c r="E96" s="12">
        <v>0.4</v>
      </c>
      <c r="F96" s="12">
        <v>1.95</v>
      </c>
      <c r="G96" s="12">
        <v>12.62</v>
      </c>
      <c r="H96" s="11" t="s">
        <v>79</v>
      </c>
    </row>
    <row r="97" spans="1:8" ht="18" customHeight="1" x14ac:dyDescent="0.25">
      <c r="A97" s="160"/>
      <c r="B97" s="112" t="s">
        <v>103</v>
      </c>
      <c r="C97" s="5">
        <v>180</v>
      </c>
      <c r="D97" s="6">
        <v>0.13</v>
      </c>
      <c r="E97" s="6">
        <v>0.02</v>
      </c>
      <c r="F97" s="6">
        <v>6.69</v>
      </c>
      <c r="G97" s="6">
        <v>27.5</v>
      </c>
      <c r="H97" s="11" t="s">
        <v>170</v>
      </c>
    </row>
    <row r="98" spans="1:8" ht="39.75" x14ac:dyDescent="0.25">
      <c r="A98" s="160"/>
      <c r="B98" s="112" t="s">
        <v>105</v>
      </c>
      <c r="C98" s="5">
        <v>50</v>
      </c>
      <c r="D98" s="6">
        <v>2.2400000000000002</v>
      </c>
      <c r="E98" s="6">
        <v>2.4900000000000002</v>
      </c>
      <c r="F98" s="6">
        <v>19.5</v>
      </c>
      <c r="G98" s="6">
        <v>109.36</v>
      </c>
      <c r="H98" s="11" t="s">
        <v>171</v>
      </c>
    </row>
    <row r="99" spans="1:8" x14ac:dyDescent="0.25">
      <c r="A99" s="165"/>
      <c r="B99" s="111" t="s">
        <v>50</v>
      </c>
      <c r="C99" s="5">
        <v>14</v>
      </c>
      <c r="D99" s="6">
        <v>0.44800000000000006</v>
      </c>
      <c r="E99" s="6">
        <v>0.11200000000000002</v>
      </c>
      <c r="F99" s="6">
        <v>8.3719999999999999</v>
      </c>
      <c r="G99" s="6">
        <v>36.287999999999997</v>
      </c>
      <c r="H99" s="11" t="s">
        <v>52</v>
      </c>
    </row>
    <row r="100" spans="1:8" s="146" customFormat="1" ht="12" x14ac:dyDescent="0.2">
      <c r="A100" s="173" t="s">
        <v>39</v>
      </c>
      <c r="B100" s="173"/>
      <c r="C100" s="143">
        <f>C94+C95+C96+C97+C98+C99</f>
        <v>424</v>
      </c>
      <c r="D100" s="144">
        <f t="shared" ref="D100:F100" si="14">D94+D95+D96+D97+D98+D99</f>
        <v>12.598000000000003</v>
      </c>
      <c r="E100" s="144">
        <f t="shared" si="14"/>
        <v>14.102</v>
      </c>
      <c r="F100" s="144">
        <f t="shared" si="14"/>
        <v>60.902000000000001</v>
      </c>
      <c r="G100" s="144">
        <f>SUM(G94:G99)</f>
        <v>419.99800000000005</v>
      </c>
      <c r="H100" s="145"/>
    </row>
    <row r="101" spans="1:8" s="146" customFormat="1" ht="12" x14ac:dyDescent="0.2">
      <c r="A101" s="192" t="s">
        <v>23</v>
      </c>
      <c r="B101" s="192"/>
      <c r="C101" s="147"/>
      <c r="D101" s="148">
        <f>D85+D93+D100</f>
        <v>37.798600000000008</v>
      </c>
      <c r="E101" s="148">
        <v>42.3</v>
      </c>
      <c r="F101" s="148">
        <f t="shared" ref="F101:G101" si="15">F85+F93+F100</f>
        <v>182.70400000000001</v>
      </c>
      <c r="G101" s="148">
        <f t="shared" si="15"/>
        <v>1260.002</v>
      </c>
      <c r="H101" s="149"/>
    </row>
    <row r="102" spans="1:8" x14ac:dyDescent="0.25">
      <c r="A102" s="164" t="s">
        <v>24</v>
      </c>
      <c r="B102" s="164"/>
      <c r="C102" s="164"/>
      <c r="D102" s="164"/>
      <c r="E102" s="164"/>
      <c r="F102" s="164"/>
      <c r="G102" s="164"/>
      <c r="H102" s="164"/>
    </row>
    <row r="103" spans="1:8" ht="39.75" x14ac:dyDescent="0.25">
      <c r="A103" s="156" t="s">
        <v>0</v>
      </c>
      <c r="B103" s="111" t="s">
        <v>239</v>
      </c>
      <c r="C103" s="19" t="s">
        <v>106</v>
      </c>
      <c r="D103" s="6">
        <v>5.95</v>
      </c>
      <c r="E103" s="127">
        <v>3.15</v>
      </c>
      <c r="F103" s="127">
        <v>18.57</v>
      </c>
      <c r="G103" s="6">
        <v>123.08</v>
      </c>
      <c r="H103" s="11" t="s">
        <v>109</v>
      </c>
    </row>
    <row r="104" spans="1:8" x14ac:dyDescent="0.25">
      <c r="A104" s="157"/>
      <c r="B104" s="111" t="s">
        <v>223</v>
      </c>
      <c r="C104" s="5">
        <v>35</v>
      </c>
      <c r="D104" s="6">
        <v>1.94</v>
      </c>
      <c r="E104" s="6">
        <v>6.53</v>
      </c>
      <c r="F104" s="6">
        <v>12.95</v>
      </c>
      <c r="G104" s="12">
        <v>118.3</v>
      </c>
      <c r="H104" s="11" t="s">
        <v>65</v>
      </c>
    </row>
    <row r="105" spans="1:8" x14ac:dyDescent="0.25">
      <c r="A105" s="157"/>
      <c r="B105" s="112" t="s">
        <v>108</v>
      </c>
      <c r="C105" s="5">
        <v>180</v>
      </c>
      <c r="D105" s="6">
        <v>2.21</v>
      </c>
      <c r="E105" s="6">
        <v>1.67</v>
      </c>
      <c r="F105" s="6">
        <v>9.43</v>
      </c>
      <c r="G105" s="6">
        <v>61.62</v>
      </c>
      <c r="H105" s="11" t="s">
        <v>107</v>
      </c>
    </row>
    <row r="106" spans="1:8" x14ac:dyDescent="0.25">
      <c r="A106" s="171"/>
      <c r="B106" s="111" t="s">
        <v>94</v>
      </c>
      <c r="C106" s="5">
        <v>100</v>
      </c>
      <c r="D106" s="13">
        <v>0.4</v>
      </c>
      <c r="E106" s="13">
        <v>0.4</v>
      </c>
      <c r="F106" s="13">
        <v>9.8000000000000007</v>
      </c>
      <c r="G106" s="13">
        <v>47</v>
      </c>
      <c r="H106" s="11" t="s">
        <v>95</v>
      </c>
    </row>
    <row r="107" spans="1:8" x14ac:dyDescent="0.25">
      <c r="A107" s="158" t="s">
        <v>14</v>
      </c>
      <c r="B107" s="158"/>
      <c r="C107" s="126">
        <f>C103+C104+C105+C106</f>
        <v>450</v>
      </c>
      <c r="D107" s="122">
        <f>SUM(D103:D106)</f>
        <v>10.500000000000002</v>
      </c>
      <c r="E107" s="122">
        <f t="shared" ref="E107:G107" si="16">SUM(E103:E106)</f>
        <v>11.75</v>
      </c>
      <c r="F107" s="122">
        <f t="shared" si="16"/>
        <v>50.75</v>
      </c>
      <c r="G107" s="122">
        <f t="shared" si="16"/>
        <v>350</v>
      </c>
      <c r="H107" s="11"/>
    </row>
    <row r="108" spans="1:8" ht="39.75" x14ac:dyDescent="0.25">
      <c r="A108" s="161" t="s">
        <v>1</v>
      </c>
      <c r="B108" s="112" t="s">
        <v>111</v>
      </c>
      <c r="C108" s="10">
        <v>40</v>
      </c>
      <c r="D108" s="12">
        <v>0.66</v>
      </c>
      <c r="E108" s="12">
        <v>1.84</v>
      </c>
      <c r="F108" s="12">
        <v>3.35</v>
      </c>
      <c r="G108" s="12">
        <v>32.6</v>
      </c>
      <c r="H108" s="11" t="s">
        <v>110</v>
      </c>
    </row>
    <row r="109" spans="1:8" ht="52.5" x14ac:dyDescent="0.25">
      <c r="A109" s="161"/>
      <c r="B109" s="111" t="s">
        <v>113</v>
      </c>
      <c r="C109" s="10">
        <v>160</v>
      </c>
      <c r="D109" s="10">
        <v>1.28</v>
      </c>
      <c r="E109" s="10">
        <v>4.05</v>
      </c>
      <c r="F109" s="10">
        <v>5.28</v>
      </c>
      <c r="G109" s="10">
        <v>70.42</v>
      </c>
      <c r="H109" s="11" t="s">
        <v>112</v>
      </c>
    </row>
    <row r="110" spans="1:8" ht="64.5" customHeight="1" x14ac:dyDescent="0.25">
      <c r="A110" s="161"/>
      <c r="B110" s="111" t="s">
        <v>115</v>
      </c>
      <c r="C110" s="10">
        <v>50</v>
      </c>
      <c r="D110" s="12">
        <v>8.7899999999999991</v>
      </c>
      <c r="E110" s="12">
        <v>7.44</v>
      </c>
      <c r="F110" s="12">
        <v>9.27</v>
      </c>
      <c r="G110" s="12">
        <v>145.69</v>
      </c>
      <c r="H110" s="11" t="s">
        <v>172</v>
      </c>
    </row>
    <row r="111" spans="1:8" ht="28.5" customHeight="1" x14ac:dyDescent="0.25">
      <c r="A111" s="161"/>
      <c r="B111" s="111" t="s">
        <v>116</v>
      </c>
      <c r="C111" s="10">
        <v>110</v>
      </c>
      <c r="D111" s="12">
        <v>2.9</v>
      </c>
      <c r="E111" s="12">
        <v>2.85</v>
      </c>
      <c r="F111" s="12">
        <v>29.6</v>
      </c>
      <c r="G111" s="12">
        <v>140.9</v>
      </c>
      <c r="H111" s="11" t="s">
        <v>173</v>
      </c>
    </row>
    <row r="112" spans="1:8" x14ac:dyDescent="0.25">
      <c r="A112" s="161"/>
      <c r="B112" s="112" t="s">
        <v>114</v>
      </c>
      <c r="C112" s="5">
        <v>150</v>
      </c>
      <c r="D112" s="6">
        <v>0.1</v>
      </c>
      <c r="E112" s="6">
        <v>0.01</v>
      </c>
      <c r="F112" s="6">
        <v>5.14</v>
      </c>
      <c r="G112" s="12">
        <v>21.06</v>
      </c>
      <c r="H112" s="11" t="s">
        <v>174</v>
      </c>
    </row>
    <row r="113" spans="1:8" x14ac:dyDescent="0.25">
      <c r="A113" s="161"/>
      <c r="B113" s="111" t="s">
        <v>49</v>
      </c>
      <c r="C113" s="5">
        <v>17</v>
      </c>
      <c r="D113" s="6">
        <v>0.49299999999999999</v>
      </c>
      <c r="E113" s="6">
        <v>0.13600000000000001</v>
      </c>
      <c r="F113" s="6">
        <v>9.4350000000000005</v>
      </c>
      <c r="G113" s="6">
        <v>40.450000000000003</v>
      </c>
      <c r="H113" s="11" t="s">
        <v>51</v>
      </c>
    </row>
    <row r="114" spans="1:8" x14ac:dyDescent="0.25">
      <c r="A114" s="161"/>
      <c r="B114" s="111" t="s">
        <v>50</v>
      </c>
      <c r="C114" s="5">
        <v>15</v>
      </c>
      <c r="D114" s="6">
        <v>0.48</v>
      </c>
      <c r="E114" s="6">
        <v>0.12</v>
      </c>
      <c r="F114" s="6">
        <v>8.9700000000000006</v>
      </c>
      <c r="G114" s="6">
        <v>38.880000000000003</v>
      </c>
      <c r="H114" s="11" t="s">
        <v>52</v>
      </c>
    </row>
    <row r="115" spans="1:8" x14ac:dyDescent="0.25">
      <c r="A115" s="172" t="s">
        <v>25</v>
      </c>
      <c r="B115" s="172"/>
      <c r="C115" s="121">
        <f>C108+C109+C110+C111+C112+C113+C114</f>
        <v>542</v>
      </c>
      <c r="D115" s="122">
        <f>SUM(D108:D114)</f>
        <v>14.702999999999999</v>
      </c>
      <c r="E115" s="122">
        <f t="shared" ref="E115:G115" si="17">SUM(E108:E114)</f>
        <v>16.446000000000002</v>
      </c>
      <c r="F115" s="122">
        <f t="shared" si="17"/>
        <v>71.045000000000002</v>
      </c>
      <c r="G115" s="122">
        <f t="shared" si="17"/>
        <v>490</v>
      </c>
      <c r="H115" s="11"/>
    </row>
    <row r="116" spans="1:8" x14ac:dyDescent="0.25">
      <c r="A116" s="159" t="s">
        <v>2</v>
      </c>
      <c r="B116" s="111" t="s">
        <v>237</v>
      </c>
      <c r="C116" s="5">
        <v>40</v>
      </c>
      <c r="D116" s="13">
        <v>0.28000000000000003</v>
      </c>
      <c r="E116" s="13">
        <v>0.04</v>
      </c>
      <c r="F116" s="13">
        <v>0.76</v>
      </c>
      <c r="G116" s="13">
        <v>4.5199999999999996</v>
      </c>
      <c r="H116" s="11" t="s">
        <v>119</v>
      </c>
    </row>
    <row r="117" spans="1:8" ht="52.5" x14ac:dyDescent="0.25">
      <c r="A117" s="160"/>
      <c r="B117" s="111" t="s">
        <v>157</v>
      </c>
      <c r="C117" s="5">
        <v>150</v>
      </c>
      <c r="D117" s="13">
        <v>7.84</v>
      </c>
      <c r="E117" s="13">
        <v>11.39</v>
      </c>
      <c r="F117" s="13">
        <v>12.35</v>
      </c>
      <c r="G117" s="13">
        <v>182.37</v>
      </c>
      <c r="H117" s="11" t="s">
        <v>156</v>
      </c>
    </row>
    <row r="118" spans="1:8" x14ac:dyDescent="0.25">
      <c r="A118" s="160"/>
      <c r="B118" s="112" t="s">
        <v>58</v>
      </c>
      <c r="C118" s="5">
        <v>180</v>
      </c>
      <c r="D118" s="6">
        <v>0.08</v>
      </c>
      <c r="E118" s="6">
        <v>0.02</v>
      </c>
      <c r="F118" s="6">
        <v>6.56</v>
      </c>
      <c r="G118" s="6">
        <v>26.74</v>
      </c>
      <c r="H118" s="11" t="s">
        <v>59</v>
      </c>
    </row>
    <row r="119" spans="1:8" x14ac:dyDescent="0.25">
      <c r="A119" s="160"/>
      <c r="B119" s="111" t="s">
        <v>49</v>
      </c>
      <c r="C119" s="5">
        <v>24</v>
      </c>
      <c r="D119" s="6">
        <v>0.69599999999999995</v>
      </c>
      <c r="E119" s="6">
        <v>0.19200000000000003</v>
      </c>
      <c r="F119" s="6">
        <v>13.32</v>
      </c>
      <c r="G119" s="6">
        <v>57.792000000000009</v>
      </c>
      <c r="H119" s="11" t="s">
        <v>51</v>
      </c>
    </row>
    <row r="120" spans="1:8" x14ac:dyDescent="0.25">
      <c r="A120" s="160"/>
      <c r="B120" s="111" t="s">
        <v>50</v>
      </c>
      <c r="C120" s="5">
        <v>20</v>
      </c>
      <c r="D120" s="6">
        <v>0.64</v>
      </c>
      <c r="E120" s="6">
        <v>0.16</v>
      </c>
      <c r="F120" s="6">
        <v>11.96</v>
      </c>
      <c r="G120" s="6">
        <v>51.84</v>
      </c>
      <c r="H120" s="11" t="s">
        <v>52</v>
      </c>
    </row>
    <row r="121" spans="1:8" x14ac:dyDescent="0.25">
      <c r="A121" s="160"/>
      <c r="B121" s="111" t="s">
        <v>139</v>
      </c>
      <c r="C121" s="5">
        <v>40</v>
      </c>
      <c r="D121" s="6">
        <v>3.06</v>
      </c>
      <c r="E121" s="6">
        <v>2.2999999999999998</v>
      </c>
      <c r="F121" s="6">
        <v>15.95</v>
      </c>
      <c r="G121" s="6">
        <v>96.74</v>
      </c>
      <c r="H121" s="11" t="s">
        <v>138</v>
      </c>
    </row>
    <row r="122" spans="1:8" x14ac:dyDescent="0.25">
      <c r="A122" s="162" t="s">
        <v>39</v>
      </c>
      <c r="B122" s="162"/>
      <c r="C122" s="121">
        <f>C116+C117+C118+C119+C120+C121</f>
        <v>454</v>
      </c>
      <c r="D122" s="122">
        <f>SUM(D116:D121)</f>
        <v>12.596</v>
      </c>
      <c r="E122" s="122">
        <f t="shared" ref="E122:G122" si="18">SUM(E116:E121)</f>
        <v>14.102</v>
      </c>
      <c r="F122" s="122">
        <f t="shared" si="18"/>
        <v>60.899999999999991</v>
      </c>
      <c r="G122" s="122">
        <f t="shared" si="18"/>
        <v>420.00200000000007</v>
      </c>
      <c r="H122" s="11"/>
    </row>
    <row r="123" spans="1:8" x14ac:dyDescent="0.25">
      <c r="A123" s="94" t="s">
        <v>26</v>
      </c>
      <c r="B123" s="95"/>
      <c r="C123" s="87"/>
      <c r="D123" s="88">
        <f>D107+D115+D122</f>
        <v>37.799000000000007</v>
      </c>
      <c r="E123" s="88">
        <f t="shared" ref="E123:G123" si="19">E107+E115+E122</f>
        <v>42.298000000000002</v>
      </c>
      <c r="F123" s="88">
        <f t="shared" si="19"/>
        <v>182.69499999999999</v>
      </c>
      <c r="G123" s="88">
        <f t="shared" si="19"/>
        <v>1260.002</v>
      </c>
      <c r="H123" s="89"/>
    </row>
    <row r="124" spans="1:8" x14ac:dyDescent="0.25">
      <c r="A124" s="136"/>
      <c r="B124" s="95"/>
      <c r="C124" s="87"/>
      <c r="D124" s="88"/>
      <c r="E124" s="88"/>
      <c r="F124" s="88"/>
      <c r="G124" s="88"/>
      <c r="H124" s="89"/>
    </row>
    <row r="125" spans="1:8" x14ac:dyDescent="0.25">
      <c r="A125" s="42"/>
      <c r="B125" s="116"/>
      <c r="C125" s="44"/>
      <c r="D125" s="14"/>
      <c r="E125" s="14"/>
      <c r="F125" s="14"/>
      <c r="G125" s="14"/>
      <c r="H125" s="11"/>
    </row>
    <row r="126" spans="1:8" x14ac:dyDescent="0.25">
      <c r="A126" s="42"/>
      <c r="B126" s="116"/>
      <c r="C126" s="152" t="s">
        <v>282</v>
      </c>
      <c r="D126" s="153" t="s">
        <v>281</v>
      </c>
      <c r="E126" s="153"/>
      <c r="F126" s="153"/>
      <c r="G126" s="150" t="s">
        <v>283</v>
      </c>
      <c r="H126" s="11"/>
    </row>
    <row r="127" spans="1:8" x14ac:dyDescent="0.25">
      <c r="A127" s="42"/>
      <c r="B127" s="116"/>
      <c r="C127" s="152"/>
      <c r="D127" s="4" t="s">
        <v>9</v>
      </c>
      <c r="E127" s="4" t="s">
        <v>10</v>
      </c>
      <c r="F127" s="4" t="s">
        <v>11</v>
      </c>
      <c r="G127" s="151"/>
      <c r="H127" s="11"/>
    </row>
    <row r="128" spans="1:8" ht="15" x14ac:dyDescent="0.25">
      <c r="A128" s="175" t="s">
        <v>121</v>
      </c>
      <c r="B128" s="176"/>
      <c r="C128" s="80">
        <f>(C19+C40+C61+C85+C107)/5</f>
        <v>461.8</v>
      </c>
      <c r="D128" s="45">
        <f>(D19+D40+D61+D85+D107)/5</f>
        <v>10.50104</v>
      </c>
      <c r="E128" s="45">
        <f>(E19+E40+E61+E85+E107)/5</f>
        <v>11.74968</v>
      </c>
      <c r="F128" s="45">
        <f>(F19+F40+F61+F85+F107)/5</f>
        <v>50.750000000000007</v>
      </c>
      <c r="G128" s="45">
        <f>(G19+G40+G61+G85+G107)/5</f>
        <v>350</v>
      </c>
      <c r="H128" s="72" t="s">
        <v>285</v>
      </c>
    </row>
    <row r="129" spans="1:9" ht="15" x14ac:dyDescent="0.25">
      <c r="A129" s="175" t="s">
        <v>182</v>
      </c>
      <c r="B129" s="176"/>
      <c r="C129" s="80">
        <f>(C26+C49+C68+C93+C115)/5</f>
        <v>555.6</v>
      </c>
      <c r="D129" s="45">
        <f>(D26+D49+D68+D93+D115)/5</f>
        <v>14.699400000000001</v>
      </c>
      <c r="E129" s="45">
        <f>(E26+E49+E68+E93+E115)/5</f>
        <v>16.449599999999997</v>
      </c>
      <c r="F129" s="45">
        <f>(F26+F49+F68+F93+F115)/5</f>
        <v>71.047700000000006</v>
      </c>
      <c r="G129" s="45">
        <f>(G26+G49+G68+G93+G115)/5</f>
        <v>490</v>
      </c>
      <c r="H129" s="72" t="s">
        <v>224</v>
      </c>
      <c r="I129" s="71"/>
    </row>
    <row r="130" spans="1:9" ht="15" x14ac:dyDescent="0.25">
      <c r="A130" s="125" t="s">
        <v>183</v>
      </c>
      <c r="B130" s="47"/>
      <c r="C130" s="80">
        <f>(C31+C53+C75+C100+C122)/5</f>
        <v>408.8</v>
      </c>
      <c r="D130" s="45">
        <f>(D31+D53+D75+D100+D122)/5</f>
        <v>12.599600000000001</v>
      </c>
      <c r="E130" s="45">
        <f>(E31+E53+E75+E100+E122)/5</f>
        <v>14.10012</v>
      </c>
      <c r="F130" s="45">
        <v>60.9</v>
      </c>
      <c r="G130" s="45">
        <f>(G31+G53+G75+G100+G122)/5</f>
        <v>419.99980000000005</v>
      </c>
      <c r="H130" s="72" t="s">
        <v>225</v>
      </c>
      <c r="I130" s="71"/>
    </row>
    <row r="131" spans="1:9" ht="15" x14ac:dyDescent="0.25">
      <c r="A131" s="175" t="s">
        <v>184</v>
      </c>
      <c r="B131" s="176"/>
      <c r="C131" s="45"/>
      <c r="D131" s="45">
        <f>(D32+D54+D76+D101+D123)/5</f>
        <v>37.80004000000001</v>
      </c>
      <c r="E131" s="45">
        <f>(E32+E54+E76+E101+E123)/5</f>
        <v>42.300760000000004</v>
      </c>
      <c r="F131" s="45">
        <v>182.7</v>
      </c>
      <c r="G131" s="45">
        <f>(G32+G54+G76+G101+G123)/5</f>
        <v>1259.9998000000001</v>
      </c>
      <c r="H131" s="74"/>
      <c r="I131" s="71"/>
    </row>
    <row r="132" spans="1:9" ht="16.5" customHeight="1" x14ac:dyDescent="0.25">
      <c r="A132" s="130"/>
      <c r="B132" s="131"/>
      <c r="C132" s="45"/>
      <c r="D132" s="45"/>
      <c r="E132" s="45"/>
      <c r="F132" s="45"/>
      <c r="G132" s="45"/>
      <c r="H132" s="74"/>
      <c r="I132" s="71"/>
    </row>
    <row r="133" spans="1:9" ht="16.5" customHeight="1" x14ac:dyDescent="0.25">
      <c r="A133" s="130"/>
      <c r="B133" s="131"/>
      <c r="C133" s="45"/>
      <c r="D133" s="45"/>
      <c r="E133" s="45"/>
      <c r="F133" s="45"/>
      <c r="G133" s="45"/>
      <c r="H133" s="74"/>
      <c r="I133" s="71"/>
    </row>
    <row r="134" spans="1:9" ht="16.5" customHeight="1" x14ac:dyDescent="0.25">
      <c r="A134" s="130"/>
      <c r="B134" s="131"/>
      <c r="C134" s="45"/>
      <c r="D134" s="45"/>
      <c r="E134" s="45"/>
      <c r="F134" s="45"/>
      <c r="G134" s="45"/>
      <c r="H134" s="74"/>
      <c r="I134" s="71"/>
    </row>
    <row r="135" spans="1:9" ht="16.5" customHeight="1" x14ac:dyDescent="0.25">
      <c r="A135" s="130"/>
      <c r="B135" s="131"/>
      <c r="C135" s="45"/>
      <c r="D135" s="45"/>
      <c r="E135" s="45"/>
      <c r="F135" s="45"/>
      <c r="G135" s="45"/>
      <c r="H135" s="74"/>
      <c r="I135" s="71"/>
    </row>
    <row r="136" spans="1:9" ht="16.5" customHeight="1" x14ac:dyDescent="0.25">
      <c r="A136" s="130"/>
      <c r="B136" s="131"/>
      <c r="C136" s="45"/>
      <c r="D136" s="45"/>
      <c r="E136" s="45"/>
      <c r="F136" s="45"/>
      <c r="G136" s="45"/>
      <c r="H136" s="74"/>
      <c r="I136" s="71"/>
    </row>
    <row r="137" spans="1:9" ht="16.5" customHeight="1" x14ac:dyDescent="0.25">
      <c r="A137" s="130"/>
      <c r="B137" s="131"/>
      <c r="C137" s="45"/>
      <c r="D137" s="45"/>
      <c r="E137" s="45"/>
      <c r="F137" s="45"/>
      <c r="G137" s="45"/>
      <c r="H137" s="74"/>
      <c r="I137" s="71"/>
    </row>
    <row r="138" spans="1:9" ht="359.25" customHeight="1" x14ac:dyDescent="0.25">
      <c r="A138" s="130"/>
      <c r="B138" s="131"/>
      <c r="C138" s="45"/>
      <c r="D138" s="45"/>
      <c r="E138" s="45"/>
      <c r="F138" s="45"/>
      <c r="G138" s="45"/>
      <c r="H138" s="74"/>
      <c r="I138" s="71"/>
    </row>
    <row r="139" spans="1:9" ht="15" x14ac:dyDescent="0.25">
      <c r="A139" s="200" t="s">
        <v>27</v>
      </c>
      <c r="B139" s="200"/>
      <c r="C139" s="200"/>
      <c r="D139" s="200"/>
      <c r="E139" s="200"/>
      <c r="F139" s="200"/>
      <c r="G139" s="200"/>
      <c r="H139" s="200"/>
    </row>
    <row r="140" spans="1:9" ht="15" x14ac:dyDescent="0.25">
      <c r="A140" s="170" t="s">
        <v>28</v>
      </c>
      <c r="B140" s="170"/>
      <c r="C140" s="170"/>
      <c r="D140" s="170"/>
      <c r="E140" s="170"/>
      <c r="F140" s="170"/>
      <c r="G140" s="170"/>
      <c r="H140" s="170"/>
    </row>
    <row r="141" spans="1:9" ht="39.75" x14ac:dyDescent="0.25">
      <c r="A141" s="177" t="s">
        <v>0</v>
      </c>
      <c r="B141" s="111" t="s">
        <v>274</v>
      </c>
      <c r="C141" s="19" t="s">
        <v>275</v>
      </c>
      <c r="D141" s="6">
        <v>2.8</v>
      </c>
      <c r="E141" s="6">
        <v>5.91</v>
      </c>
      <c r="F141" s="6">
        <v>7.09</v>
      </c>
      <c r="G141" s="10">
        <v>92.05</v>
      </c>
      <c r="H141" s="7" t="s">
        <v>117</v>
      </c>
    </row>
    <row r="142" spans="1:9" ht="27" x14ac:dyDescent="0.25">
      <c r="A142" s="178"/>
      <c r="B142" s="111" t="s">
        <v>222</v>
      </c>
      <c r="C142" s="8" t="s">
        <v>42</v>
      </c>
      <c r="D142" s="9">
        <v>4.2</v>
      </c>
      <c r="E142" s="9">
        <v>3.68</v>
      </c>
      <c r="F142" s="9">
        <v>12.85</v>
      </c>
      <c r="G142" s="10">
        <v>101.26</v>
      </c>
      <c r="H142" s="7" t="s">
        <v>43</v>
      </c>
    </row>
    <row r="143" spans="1:9" ht="27" x14ac:dyDescent="0.25">
      <c r="A143" s="178"/>
      <c r="B143" s="112" t="s">
        <v>40</v>
      </c>
      <c r="C143" s="5">
        <v>180</v>
      </c>
      <c r="D143" s="6">
        <v>2</v>
      </c>
      <c r="E143" s="6">
        <v>1.66</v>
      </c>
      <c r="F143" s="6">
        <v>9.81</v>
      </c>
      <c r="G143" s="6">
        <v>62.19</v>
      </c>
      <c r="H143" s="11" t="s">
        <v>41</v>
      </c>
    </row>
    <row r="144" spans="1:9" x14ac:dyDescent="0.25">
      <c r="A144" s="179"/>
      <c r="B144" s="112" t="s">
        <v>78</v>
      </c>
      <c r="C144" s="5">
        <v>100</v>
      </c>
      <c r="D144" s="6">
        <v>1.5</v>
      </c>
      <c r="E144" s="6">
        <v>0.5</v>
      </c>
      <c r="F144" s="6">
        <v>21</v>
      </c>
      <c r="G144" s="6">
        <v>94.5</v>
      </c>
      <c r="H144" s="11" t="s">
        <v>95</v>
      </c>
    </row>
    <row r="145" spans="1:8" x14ac:dyDescent="0.25">
      <c r="A145" s="154" t="s">
        <v>267</v>
      </c>
      <c r="B145" s="155"/>
      <c r="C145" s="126">
        <f>C141+C142+C143+C144</f>
        <v>454</v>
      </c>
      <c r="D145" s="122">
        <f>SUM(D141:D144)</f>
        <v>10.5</v>
      </c>
      <c r="E145" s="122">
        <f t="shared" ref="E145:G145" si="20">SUM(E141:E144)</f>
        <v>11.75</v>
      </c>
      <c r="F145" s="122">
        <f t="shared" si="20"/>
        <v>50.75</v>
      </c>
      <c r="G145" s="122">
        <f t="shared" si="20"/>
        <v>350</v>
      </c>
      <c r="H145" s="11"/>
    </row>
    <row r="146" spans="1:8" x14ac:dyDescent="0.25">
      <c r="A146" s="180" t="s">
        <v>1</v>
      </c>
      <c r="B146" s="112" t="s">
        <v>118</v>
      </c>
      <c r="C146" s="10">
        <v>40</v>
      </c>
      <c r="D146" s="12">
        <v>0.44</v>
      </c>
      <c r="E146" s="12">
        <v>0.08</v>
      </c>
      <c r="F146" s="12">
        <v>1.52</v>
      </c>
      <c r="G146" s="12">
        <v>8.56</v>
      </c>
      <c r="H146" s="11" t="s">
        <v>119</v>
      </c>
    </row>
    <row r="147" spans="1:8" ht="39.75" x14ac:dyDescent="0.25">
      <c r="A147" s="180"/>
      <c r="B147" s="111" t="s">
        <v>263</v>
      </c>
      <c r="C147" s="5">
        <v>180</v>
      </c>
      <c r="D147" s="12">
        <v>2.36</v>
      </c>
      <c r="E147" s="12">
        <v>3.74</v>
      </c>
      <c r="F147" s="12">
        <v>11.6</v>
      </c>
      <c r="G147" s="12">
        <v>105.5</v>
      </c>
      <c r="H147" s="11" t="s">
        <v>262</v>
      </c>
    </row>
    <row r="148" spans="1:8" ht="53.25" customHeight="1" x14ac:dyDescent="0.25">
      <c r="A148" s="180"/>
      <c r="B148" s="111" t="s">
        <v>260</v>
      </c>
      <c r="C148" s="22">
        <v>130</v>
      </c>
      <c r="D148" s="22">
        <v>9.41</v>
      </c>
      <c r="E148" s="22">
        <v>12.03</v>
      </c>
      <c r="F148" s="22">
        <v>12.73</v>
      </c>
      <c r="G148" s="22">
        <v>179.82</v>
      </c>
      <c r="H148" s="11" t="s">
        <v>120</v>
      </c>
    </row>
    <row r="149" spans="1:8" ht="15" customHeight="1" x14ac:dyDescent="0.25">
      <c r="A149" s="180"/>
      <c r="B149" s="113" t="s">
        <v>265</v>
      </c>
      <c r="C149" s="17">
        <v>180</v>
      </c>
      <c r="D149" s="17">
        <v>0.9</v>
      </c>
      <c r="E149" s="17">
        <v>0.18</v>
      </c>
      <c r="F149" s="17">
        <v>15.18</v>
      </c>
      <c r="G149" s="17">
        <v>65.94</v>
      </c>
      <c r="H149" s="11" t="s">
        <v>67</v>
      </c>
    </row>
    <row r="150" spans="1:8" x14ac:dyDescent="0.25">
      <c r="A150" s="180"/>
      <c r="B150" s="111" t="s">
        <v>49</v>
      </c>
      <c r="C150" s="5">
        <v>25</v>
      </c>
      <c r="D150" s="6">
        <v>0.72499999999999998</v>
      </c>
      <c r="E150" s="6">
        <v>0.2</v>
      </c>
      <c r="F150" s="6">
        <v>13.875</v>
      </c>
      <c r="G150" s="6">
        <v>60.2</v>
      </c>
      <c r="H150" s="11" t="s">
        <v>51</v>
      </c>
    </row>
    <row r="151" spans="1:8" ht="18.75" customHeight="1" x14ac:dyDescent="0.25">
      <c r="A151" s="180"/>
      <c r="B151" s="111" t="s">
        <v>50</v>
      </c>
      <c r="C151" s="5">
        <v>27</v>
      </c>
      <c r="D151" s="6">
        <v>0.8640000000000001</v>
      </c>
      <c r="E151" s="6">
        <v>0.21600000000000003</v>
      </c>
      <c r="F151" s="6">
        <v>16.146000000000001</v>
      </c>
      <c r="G151" s="6">
        <v>69.983999999999995</v>
      </c>
      <c r="H151" s="11" t="s">
        <v>52</v>
      </c>
    </row>
    <row r="152" spans="1:8" x14ac:dyDescent="0.25">
      <c r="A152" s="21" t="s">
        <v>15</v>
      </c>
      <c r="B152" s="112"/>
      <c r="C152" s="123">
        <f>C146+C147+C148+C149+C150+C151</f>
        <v>582</v>
      </c>
      <c r="D152" s="124">
        <f>SUM(D146:D151)</f>
        <v>14.699000000000002</v>
      </c>
      <c r="E152" s="124">
        <f t="shared" ref="E152:G152" si="21">SUM(E146:E151)</f>
        <v>16.446000000000002</v>
      </c>
      <c r="F152" s="124">
        <f t="shared" si="21"/>
        <v>71.051000000000002</v>
      </c>
      <c r="G152" s="124">
        <f t="shared" si="21"/>
        <v>490.00399999999996</v>
      </c>
      <c r="H152" s="11"/>
    </row>
    <row r="153" spans="1:8" ht="52.5" x14ac:dyDescent="0.25">
      <c r="A153" s="159" t="s">
        <v>2</v>
      </c>
      <c r="B153" s="112" t="s">
        <v>258</v>
      </c>
      <c r="C153" s="10">
        <v>152</v>
      </c>
      <c r="D153" s="10">
        <v>7.17</v>
      </c>
      <c r="E153" s="10">
        <v>9.2899999999999991</v>
      </c>
      <c r="F153" s="10">
        <v>49.85</v>
      </c>
      <c r="G153" s="10">
        <v>310.8</v>
      </c>
      <c r="H153" s="11" t="s">
        <v>257</v>
      </c>
    </row>
    <row r="154" spans="1:8" ht="27" x14ac:dyDescent="0.25">
      <c r="A154" s="160"/>
      <c r="B154" s="112" t="s">
        <v>81</v>
      </c>
      <c r="C154" s="5">
        <v>20</v>
      </c>
      <c r="D154" s="6">
        <v>0.5714285714285714</v>
      </c>
      <c r="E154" s="6">
        <v>0.84761904761904761</v>
      </c>
      <c r="F154" s="6">
        <v>3.1333333333333333</v>
      </c>
      <c r="G154" s="12">
        <v>22.438095238095237</v>
      </c>
      <c r="H154" s="11" t="s">
        <v>160</v>
      </c>
    </row>
    <row r="155" spans="1:8" x14ac:dyDescent="0.25">
      <c r="A155" s="165"/>
      <c r="B155" s="112" t="s">
        <v>77</v>
      </c>
      <c r="C155" s="5">
        <v>180</v>
      </c>
      <c r="D155" s="6">
        <v>4.8600000000000003</v>
      </c>
      <c r="E155" s="6">
        <v>3.96</v>
      </c>
      <c r="F155" s="6">
        <v>7.92</v>
      </c>
      <c r="G155" s="12">
        <v>86.76</v>
      </c>
      <c r="H155" s="11" t="s">
        <v>161</v>
      </c>
    </row>
    <row r="156" spans="1:8" x14ac:dyDescent="0.25">
      <c r="A156" s="162" t="s">
        <v>39</v>
      </c>
      <c r="B156" s="162"/>
      <c r="C156" s="121">
        <f>C153+C154+C155</f>
        <v>352</v>
      </c>
      <c r="D156" s="122">
        <f>SUM(D153:D155)</f>
        <v>12.601428571428571</v>
      </c>
      <c r="E156" s="122">
        <f t="shared" ref="E156:G156" si="22">SUM(E153:E155)</f>
        <v>14.097619047619048</v>
      </c>
      <c r="F156" s="122">
        <f t="shared" si="22"/>
        <v>60.903333333333336</v>
      </c>
      <c r="G156" s="122">
        <f t="shared" si="22"/>
        <v>419.99809523809523</v>
      </c>
      <c r="H156" s="11"/>
    </row>
    <row r="157" spans="1:8" x14ac:dyDescent="0.25">
      <c r="A157" s="186" t="s">
        <v>29</v>
      </c>
      <c r="B157" s="187"/>
      <c r="C157" s="93"/>
      <c r="D157" s="88">
        <f>D145+D152+D156</f>
        <v>37.800428571428569</v>
      </c>
      <c r="E157" s="88">
        <v>42.3</v>
      </c>
      <c r="F157" s="88">
        <f t="shared" ref="F157:G157" si="23">F145+F152+F156</f>
        <v>182.70433333333335</v>
      </c>
      <c r="G157" s="88">
        <f t="shared" si="23"/>
        <v>1260.0020952380951</v>
      </c>
      <c r="H157" s="89"/>
    </row>
    <row r="158" spans="1:8" ht="102.75" customHeight="1" x14ac:dyDescent="0.25">
      <c r="A158" s="132"/>
      <c r="B158" s="133"/>
      <c r="C158" s="93"/>
      <c r="D158" s="88"/>
      <c r="E158" s="88"/>
      <c r="F158" s="88"/>
      <c r="G158" s="88"/>
      <c r="H158" s="89"/>
    </row>
    <row r="159" spans="1:8" x14ac:dyDescent="0.25">
      <c r="A159" s="164" t="s">
        <v>30</v>
      </c>
      <c r="B159" s="164"/>
      <c r="C159" s="164"/>
      <c r="D159" s="164"/>
      <c r="E159" s="164"/>
      <c r="F159" s="164"/>
      <c r="G159" s="164"/>
      <c r="H159" s="164"/>
    </row>
    <row r="160" spans="1:8" ht="39.75" x14ac:dyDescent="0.25">
      <c r="A160" s="177" t="s">
        <v>0</v>
      </c>
      <c r="B160" s="112" t="s">
        <v>240</v>
      </c>
      <c r="C160" s="5">
        <v>135</v>
      </c>
      <c r="D160" s="6">
        <v>6.52</v>
      </c>
      <c r="E160" s="6">
        <v>2.67</v>
      </c>
      <c r="F160" s="6">
        <v>16.11</v>
      </c>
      <c r="G160" s="6">
        <v>113.83</v>
      </c>
      <c r="H160" s="11" t="s">
        <v>122</v>
      </c>
    </row>
    <row r="161" spans="1:8" ht="15.75" customHeight="1" x14ac:dyDescent="0.25">
      <c r="A161" s="178"/>
      <c r="B161" s="111" t="s">
        <v>223</v>
      </c>
      <c r="C161" s="5">
        <v>35</v>
      </c>
      <c r="D161" s="6">
        <v>1.94</v>
      </c>
      <c r="E161" s="6">
        <v>6.53</v>
      </c>
      <c r="F161" s="6">
        <v>12.95</v>
      </c>
      <c r="G161" s="12">
        <v>118.3</v>
      </c>
      <c r="H161" s="11" t="s">
        <v>65</v>
      </c>
    </row>
    <row r="162" spans="1:8" ht="30.75" customHeight="1" x14ac:dyDescent="0.25">
      <c r="A162" s="178"/>
      <c r="B162" s="112" t="s">
        <v>64</v>
      </c>
      <c r="C162" s="5">
        <v>180</v>
      </c>
      <c r="D162" s="6">
        <v>1.23</v>
      </c>
      <c r="E162" s="6">
        <v>0.99</v>
      </c>
      <c r="F162" s="6">
        <v>8.4600000000000009</v>
      </c>
      <c r="G162" s="6">
        <v>47.67</v>
      </c>
      <c r="H162" s="11" t="s">
        <v>63</v>
      </c>
    </row>
    <row r="163" spans="1:8" ht="15" customHeight="1" x14ac:dyDescent="0.25">
      <c r="A163" s="178"/>
      <c r="B163" s="113" t="s">
        <v>188</v>
      </c>
      <c r="C163" s="17">
        <v>100</v>
      </c>
      <c r="D163" s="17">
        <v>0.34</v>
      </c>
      <c r="E163" s="17">
        <v>0.32</v>
      </c>
      <c r="F163" s="17">
        <v>8.16</v>
      </c>
      <c r="G163" s="17">
        <v>36.9</v>
      </c>
      <c r="H163" s="11" t="s">
        <v>46</v>
      </c>
    </row>
    <row r="164" spans="1:8" x14ac:dyDescent="0.25">
      <c r="A164" s="179"/>
      <c r="B164" s="113" t="s">
        <v>268</v>
      </c>
      <c r="C164" s="17">
        <v>8</v>
      </c>
      <c r="D164" s="20">
        <v>0.47360000000000008</v>
      </c>
      <c r="E164" s="20">
        <v>1.2432000000000001</v>
      </c>
      <c r="F164" s="20">
        <v>5.069</v>
      </c>
      <c r="G164" s="20">
        <v>33.299999999999997</v>
      </c>
      <c r="H164" s="11" t="s">
        <v>269</v>
      </c>
    </row>
    <row r="165" spans="1:8" x14ac:dyDescent="0.25">
      <c r="A165" s="154" t="s">
        <v>267</v>
      </c>
      <c r="B165" s="155"/>
      <c r="C165" s="121">
        <f>C160+C161+C162+C163+C164</f>
        <v>458</v>
      </c>
      <c r="D165" s="122">
        <f>SUM(D160:D164)</f>
        <v>10.503599999999999</v>
      </c>
      <c r="E165" s="122">
        <f t="shared" ref="E165:G165" si="24">SUM(E160:E164)</f>
        <v>11.7532</v>
      </c>
      <c r="F165" s="122">
        <f t="shared" si="24"/>
        <v>50.748999999999995</v>
      </c>
      <c r="G165" s="122">
        <f t="shared" si="24"/>
        <v>350</v>
      </c>
      <c r="H165" s="11"/>
    </row>
    <row r="166" spans="1:8" ht="39.75" x14ac:dyDescent="0.25">
      <c r="A166" s="180" t="s">
        <v>1</v>
      </c>
      <c r="B166" s="112" t="s">
        <v>124</v>
      </c>
      <c r="C166" s="10">
        <v>40</v>
      </c>
      <c r="D166" s="12">
        <v>0.59</v>
      </c>
      <c r="E166" s="12">
        <v>1.68</v>
      </c>
      <c r="F166" s="12">
        <v>4.0999999999999996</v>
      </c>
      <c r="G166" s="12">
        <v>33.89</v>
      </c>
      <c r="H166" s="11" t="s">
        <v>123</v>
      </c>
    </row>
    <row r="167" spans="1:8" ht="39.75" x14ac:dyDescent="0.25">
      <c r="A167" s="180"/>
      <c r="B167" s="111" t="s">
        <v>233</v>
      </c>
      <c r="C167" s="10">
        <v>160</v>
      </c>
      <c r="D167" s="12">
        <v>1.52</v>
      </c>
      <c r="E167" s="12">
        <v>4.0999999999999996</v>
      </c>
      <c r="F167" s="12">
        <v>9.81</v>
      </c>
      <c r="G167" s="12">
        <v>82.21</v>
      </c>
      <c r="H167" s="11" t="s">
        <v>125</v>
      </c>
    </row>
    <row r="168" spans="1:8" ht="39.75" x14ac:dyDescent="0.25">
      <c r="A168" s="180"/>
      <c r="B168" s="111" t="s">
        <v>127</v>
      </c>
      <c r="C168" s="10">
        <v>60</v>
      </c>
      <c r="D168" s="12">
        <v>6.17</v>
      </c>
      <c r="E168" s="12">
        <v>6.82</v>
      </c>
      <c r="F168" s="12">
        <v>4.74</v>
      </c>
      <c r="G168" s="12">
        <v>103.64</v>
      </c>
      <c r="H168" s="11" t="s">
        <v>126</v>
      </c>
    </row>
    <row r="169" spans="1:8" ht="27" x14ac:dyDescent="0.25">
      <c r="A169" s="180"/>
      <c r="B169" s="111" t="s">
        <v>104</v>
      </c>
      <c r="C169" s="5">
        <v>110</v>
      </c>
      <c r="D169" s="5">
        <v>4.9000000000000004</v>
      </c>
      <c r="E169" s="5">
        <v>3.4</v>
      </c>
      <c r="F169" s="5">
        <v>21.44</v>
      </c>
      <c r="G169" s="5">
        <v>136.04</v>
      </c>
      <c r="H169" s="11" t="s">
        <v>169</v>
      </c>
    </row>
    <row r="170" spans="1:8" ht="27" x14ac:dyDescent="0.25">
      <c r="A170" s="180"/>
      <c r="B170" s="112" t="s">
        <v>70</v>
      </c>
      <c r="C170" s="5">
        <v>150</v>
      </c>
      <c r="D170" s="6">
        <v>0.48</v>
      </c>
      <c r="E170" s="6">
        <v>0.18</v>
      </c>
      <c r="F170" s="6">
        <v>11.36</v>
      </c>
      <c r="G170" s="12">
        <v>49.02</v>
      </c>
      <c r="H170" s="11" t="s">
        <v>71</v>
      </c>
    </row>
    <row r="171" spans="1:8" x14ac:dyDescent="0.25">
      <c r="A171" s="180"/>
      <c r="B171" s="111" t="s">
        <v>49</v>
      </c>
      <c r="C171" s="5">
        <v>17</v>
      </c>
      <c r="D171" s="6">
        <v>0.49299999999999999</v>
      </c>
      <c r="E171" s="6">
        <v>0.13600000000000001</v>
      </c>
      <c r="F171" s="6">
        <v>9.4350000000000005</v>
      </c>
      <c r="G171" s="6">
        <v>40.936000000000007</v>
      </c>
      <c r="H171" s="11" t="s">
        <v>51</v>
      </c>
    </row>
    <row r="172" spans="1:8" x14ac:dyDescent="0.25">
      <c r="A172" s="180"/>
      <c r="B172" s="111" t="s">
        <v>50</v>
      </c>
      <c r="C172" s="5">
        <v>17</v>
      </c>
      <c r="D172" s="6">
        <v>0.54400000000000004</v>
      </c>
      <c r="E172" s="6">
        <v>0.13600000000000001</v>
      </c>
      <c r="F172" s="6">
        <v>10.165999999999999</v>
      </c>
      <c r="G172" s="6">
        <v>44.26</v>
      </c>
      <c r="H172" s="11" t="s">
        <v>52</v>
      </c>
    </row>
    <row r="173" spans="1:8" x14ac:dyDescent="0.25">
      <c r="A173" s="79" t="s">
        <v>25</v>
      </c>
      <c r="B173" s="112"/>
      <c r="C173" s="123">
        <f>C166+C167+C168+C169+C170+C171+C172</f>
        <v>554</v>
      </c>
      <c r="D173" s="124">
        <f>SUM(D166:D172)</f>
        <v>14.697000000000001</v>
      </c>
      <c r="E173" s="124">
        <f t="shared" ref="E173:G173" si="25">SUM(E166:E172)</f>
        <v>16.451999999999998</v>
      </c>
      <c r="F173" s="124">
        <f t="shared" si="25"/>
        <v>71.051000000000002</v>
      </c>
      <c r="G173" s="124">
        <f t="shared" si="25"/>
        <v>489.99599999999998</v>
      </c>
      <c r="H173" s="96"/>
    </row>
    <row r="174" spans="1:8" ht="39.75" x14ac:dyDescent="0.25">
      <c r="A174" s="188" t="s">
        <v>2</v>
      </c>
      <c r="B174" s="111" t="s">
        <v>129</v>
      </c>
      <c r="C174" s="10">
        <v>50</v>
      </c>
      <c r="D174" s="12">
        <v>6.28</v>
      </c>
      <c r="E174" s="12">
        <v>4.08</v>
      </c>
      <c r="F174" s="12">
        <v>4.5</v>
      </c>
      <c r="G174" s="12">
        <v>58.75</v>
      </c>
      <c r="H174" s="11" t="s">
        <v>128</v>
      </c>
    </row>
    <row r="175" spans="1:8" ht="27" x14ac:dyDescent="0.25">
      <c r="A175" s="189"/>
      <c r="B175" s="111" t="s">
        <v>73</v>
      </c>
      <c r="C175" s="5">
        <v>120</v>
      </c>
      <c r="D175" s="15">
        <v>2.34</v>
      </c>
      <c r="E175" s="15">
        <v>4.18</v>
      </c>
      <c r="F175" s="15">
        <v>15.25</v>
      </c>
      <c r="G175" s="15">
        <v>108.02</v>
      </c>
      <c r="H175" s="11" t="s">
        <v>74</v>
      </c>
    </row>
    <row r="176" spans="1:8" ht="40.5" customHeight="1" x14ac:dyDescent="0.25">
      <c r="A176" s="189"/>
      <c r="B176" s="112" t="s">
        <v>131</v>
      </c>
      <c r="C176" s="5">
        <v>50</v>
      </c>
      <c r="D176" s="6">
        <v>3.04</v>
      </c>
      <c r="E176" s="6">
        <v>5.61</v>
      </c>
      <c r="F176" s="6">
        <v>19.170000000000002</v>
      </c>
      <c r="G176" s="12">
        <v>159.43</v>
      </c>
      <c r="H176" s="11" t="s">
        <v>130</v>
      </c>
    </row>
    <row r="177" spans="1:8" x14ac:dyDescent="0.25">
      <c r="A177" s="189"/>
      <c r="B177" s="112" t="s">
        <v>103</v>
      </c>
      <c r="C177" s="5">
        <v>180</v>
      </c>
      <c r="D177" s="6">
        <v>0.13</v>
      </c>
      <c r="E177" s="6">
        <v>0.02</v>
      </c>
      <c r="F177" s="6">
        <v>6.69</v>
      </c>
      <c r="G177" s="6">
        <v>27.5</v>
      </c>
      <c r="H177" s="11" t="s">
        <v>170</v>
      </c>
    </row>
    <row r="178" spans="1:8" x14ac:dyDescent="0.25">
      <c r="A178" s="189"/>
      <c r="B178" s="111" t="s">
        <v>49</v>
      </c>
      <c r="C178" s="5">
        <v>13</v>
      </c>
      <c r="D178" s="6">
        <v>0.37699999999999995</v>
      </c>
      <c r="E178" s="6">
        <v>0.1</v>
      </c>
      <c r="F178" s="6">
        <v>7.2149999999999999</v>
      </c>
      <c r="G178" s="6">
        <v>31.304000000000002</v>
      </c>
      <c r="H178" s="11" t="s">
        <v>51</v>
      </c>
    </row>
    <row r="179" spans="1:8" x14ac:dyDescent="0.25">
      <c r="A179" s="189"/>
      <c r="B179" s="111" t="s">
        <v>50</v>
      </c>
      <c r="C179" s="5">
        <v>13</v>
      </c>
      <c r="D179" s="6">
        <v>0.43200000000000005</v>
      </c>
      <c r="E179" s="6">
        <v>0.10800000000000001</v>
      </c>
      <c r="F179" s="6">
        <v>8.0730000000000004</v>
      </c>
      <c r="G179" s="6">
        <v>34.991999999999997</v>
      </c>
      <c r="H179" s="11" t="s">
        <v>52</v>
      </c>
    </row>
    <row r="180" spans="1:8" x14ac:dyDescent="0.25">
      <c r="A180" s="162" t="s">
        <v>39</v>
      </c>
      <c r="B180" s="162"/>
      <c r="C180" s="123">
        <f>C174+C175+C176+C177+C178+C179</f>
        <v>426</v>
      </c>
      <c r="D180" s="124">
        <f>SUM(D174:D179)</f>
        <v>12.599000000000002</v>
      </c>
      <c r="E180" s="124">
        <f t="shared" ref="E180:G180" si="26">SUM(E174:E179)</f>
        <v>14.098000000000001</v>
      </c>
      <c r="F180" s="124">
        <f t="shared" si="26"/>
        <v>60.898000000000003</v>
      </c>
      <c r="G180" s="124">
        <f t="shared" si="26"/>
        <v>419.99600000000004</v>
      </c>
      <c r="H180" s="11"/>
    </row>
    <row r="181" spans="1:8" x14ac:dyDescent="0.25">
      <c r="A181" s="97" t="s">
        <v>31</v>
      </c>
      <c r="B181" s="98"/>
      <c r="C181" s="93"/>
      <c r="D181" s="88">
        <f>D165+D173+D180</f>
        <v>37.799600000000005</v>
      </c>
      <c r="E181" s="88">
        <f t="shared" ref="E181:F181" si="27">E165+E173+E180</f>
        <v>42.303199999999997</v>
      </c>
      <c r="F181" s="88">
        <f t="shared" si="27"/>
        <v>182.69800000000001</v>
      </c>
      <c r="G181" s="88">
        <v>1260</v>
      </c>
      <c r="H181" s="89"/>
    </row>
    <row r="182" spans="1:8" x14ac:dyDescent="0.25">
      <c r="A182" s="164" t="s">
        <v>32</v>
      </c>
      <c r="B182" s="164"/>
      <c r="C182" s="164"/>
      <c r="D182" s="164"/>
      <c r="E182" s="164"/>
      <c r="F182" s="164"/>
      <c r="G182" s="164"/>
      <c r="H182" s="164"/>
    </row>
    <row r="183" spans="1:8" ht="39.75" x14ac:dyDescent="0.25">
      <c r="A183" s="156" t="s">
        <v>0</v>
      </c>
      <c r="B183" s="111" t="s">
        <v>278</v>
      </c>
      <c r="C183" s="5">
        <v>145</v>
      </c>
      <c r="D183" s="6">
        <v>3.69</v>
      </c>
      <c r="E183" s="6">
        <v>6</v>
      </c>
      <c r="F183" s="6">
        <v>18.670000000000002</v>
      </c>
      <c r="G183" s="12">
        <v>140.1</v>
      </c>
      <c r="H183" s="7" t="s">
        <v>43</v>
      </c>
    </row>
    <row r="184" spans="1:8" ht="27" x14ac:dyDescent="0.25">
      <c r="A184" s="157"/>
      <c r="B184" s="111" t="s">
        <v>222</v>
      </c>
      <c r="C184" s="8" t="s">
        <v>42</v>
      </c>
      <c r="D184" s="9">
        <v>4.2</v>
      </c>
      <c r="E184" s="9">
        <v>3.68</v>
      </c>
      <c r="F184" s="9">
        <v>12.85</v>
      </c>
      <c r="G184" s="10">
        <v>101.28</v>
      </c>
      <c r="H184" s="7" t="s">
        <v>43</v>
      </c>
    </row>
    <row r="185" spans="1:8" x14ac:dyDescent="0.25">
      <c r="A185" s="157"/>
      <c r="B185" s="112" t="s">
        <v>108</v>
      </c>
      <c r="C185" s="5">
        <v>180</v>
      </c>
      <c r="D185" s="6">
        <v>2.21</v>
      </c>
      <c r="E185" s="6">
        <v>1.67</v>
      </c>
      <c r="F185" s="6">
        <v>9.43</v>
      </c>
      <c r="G185" s="6">
        <v>61.62</v>
      </c>
      <c r="H185" s="11" t="s">
        <v>107</v>
      </c>
    </row>
    <row r="186" spans="1:8" x14ac:dyDescent="0.25">
      <c r="A186" s="171"/>
      <c r="B186" s="111" t="s">
        <v>94</v>
      </c>
      <c r="C186" s="5">
        <v>100</v>
      </c>
      <c r="D186" s="13">
        <v>0.4</v>
      </c>
      <c r="E186" s="13">
        <v>0.4</v>
      </c>
      <c r="F186" s="13">
        <v>9.8000000000000007</v>
      </c>
      <c r="G186" s="13">
        <v>47</v>
      </c>
      <c r="H186" s="11" t="s">
        <v>95</v>
      </c>
    </row>
    <row r="187" spans="1:8" x14ac:dyDescent="0.25">
      <c r="A187" s="154" t="s">
        <v>267</v>
      </c>
      <c r="B187" s="155"/>
      <c r="C187" s="126">
        <f>C183+C184+C185+C186</f>
        <v>460</v>
      </c>
      <c r="D187" s="122">
        <f>SUM(D183:D186)</f>
        <v>10.500000000000002</v>
      </c>
      <c r="E187" s="122">
        <f t="shared" ref="E187:G187" si="28">SUM(E183:E186)</f>
        <v>11.75</v>
      </c>
      <c r="F187" s="122">
        <f t="shared" si="28"/>
        <v>50.75</v>
      </c>
      <c r="G187" s="122">
        <f t="shared" si="28"/>
        <v>350</v>
      </c>
      <c r="H187" s="11"/>
    </row>
    <row r="188" spans="1:8" ht="39.75" x14ac:dyDescent="0.25">
      <c r="A188" s="161" t="s">
        <v>1</v>
      </c>
      <c r="B188" s="112" t="s">
        <v>86</v>
      </c>
      <c r="C188" s="10">
        <v>40</v>
      </c>
      <c r="D188" s="12">
        <v>0.36</v>
      </c>
      <c r="E188" s="12">
        <v>1.64</v>
      </c>
      <c r="F188" s="12">
        <v>1.29</v>
      </c>
      <c r="G188" s="12">
        <v>21.33</v>
      </c>
      <c r="H188" s="11" t="s">
        <v>85</v>
      </c>
    </row>
    <row r="189" spans="1:8" ht="39.75" x14ac:dyDescent="0.25">
      <c r="A189" s="161"/>
      <c r="B189" s="111" t="s">
        <v>253</v>
      </c>
      <c r="C189" s="5">
        <v>150</v>
      </c>
      <c r="D189" s="12">
        <v>1.63</v>
      </c>
      <c r="E189" s="12">
        <v>1.2</v>
      </c>
      <c r="F189" s="12">
        <v>15.65</v>
      </c>
      <c r="G189" s="12">
        <v>62.78</v>
      </c>
      <c r="H189" s="11" t="s">
        <v>133</v>
      </c>
    </row>
    <row r="190" spans="1:8" ht="52.5" x14ac:dyDescent="0.25">
      <c r="A190" s="161"/>
      <c r="B190" s="111" t="s">
        <v>136</v>
      </c>
      <c r="C190" s="5">
        <v>50</v>
      </c>
      <c r="D190" s="12">
        <v>8.6300000000000008</v>
      </c>
      <c r="E190" s="12">
        <v>9.4</v>
      </c>
      <c r="F190" s="12">
        <v>8.65</v>
      </c>
      <c r="G190" s="12">
        <v>169.96</v>
      </c>
      <c r="H190" s="11" t="s">
        <v>137</v>
      </c>
    </row>
    <row r="191" spans="1:8" ht="39.75" x14ac:dyDescent="0.25">
      <c r="A191" s="161"/>
      <c r="B191" s="111" t="s">
        <v>135</v>
      </c>
      <c r="C191" s="22">
        <v>120</v>
      </c>
      <c r="D191" s="22">
        <v>2.72</v>
      </c>
      <c r="E191" s="22">
        <v>3.84</v>
      </c>
      <c r="F191" s="22">
        <v>11.21</v>
      </c>
      <c r="G191" s="22">
        <v>90.26</v>
      </c>
      <c r="H191" s="11" t="s">
        <v>134</v>
      </c>
    </row>
    <row r="192" spans="1:8" ht="27" x14ac:dyDescent="0.25">
      <c r="A192" s="161"/>
      <c r="B192" s="112" t="s">
        <v>88</v>
      </c>
      <c r="C192" s="5">
        <v>150</v>
      </c>
      <c r="D192" s="6">
        <v>0.08</v>
      </c>
      <c r="E192" s="6">
        <v>0.03</v>
      </c>
      <c r="F192" s="6">
        <v>10.08</v>
      </c>
      <c r="G192" s="12">
        <v>40.85</v>
      </c>
      <c r="H192" s="11" t="s">
        <v>163</v>
      </c>
    </row>
    <row r="193" spans="1:8" x14ac:dyDescent="0.25">
      <c r="A193" s="161"/>
      <c r="B193" s="111" t="s">
        <v>49</v>
      </c>
      <c r="C193" s="5">
        <v>22</v>
      </c>
      <c r="D193" s="6">
        <v>0.63800000000000001</v>
      </c>
      <c r="E193" s="6">
        <v>0.17600000000000002</v>
      </c>
      <c r="F193" s="6">
        <v>12.21</v>
      </c>
      <c r="G193" s="6">
        <v>52.976000000000006</v>
      </c>
      <c r="H193" s="11" t="s">
        <v>51</v>
      </c>
    </row>
    <row r="194" spans="1:8" x14ac:dyDescent="0.25">
      <c r="A194" s="161"/>
      <c r="B194" s="111" t="s">
        <v>50</v>
      </c>
      <c r="C194" s="5">
        <v>20</v>
      </c>
      <c r="D194" s="6">
        <v>0.64</v>
      </c>
      <c r="E194" s="6">
        <v>0.16</v>
      </c>
      <c r="F194" s="6">
        <v>11.96</v>
      </c>
      <c r="G194" s="6">
        <v>51.84</v>
      </c>
      <c r="H194" s="11" t="s">
        <v>52</v>
      </c>
    </row>
    <row r="195" spans="1:8" x14ac:dyDescent="0.25">
      <c r="A195" s="181" t="s">
        <v>15</v>
      </c>
      <c r="B195" s="181"/>
      <c r="C195" s="123">
        <f>C188+C189+C190+C191+C192+C193+C194</f>
        <v>552</v>
      </c>
      <c r="D195" s="124">
        <f>SUM(D188:D194)</f>
        <v>14.698000000000002</v>
      </c>
      <c r="E195" s="124">
        <f t="shared" ref="E195:G195" si="29">SUM(E188:E194)</f>
        <v>16.445999999999998</v>
      </c>
      <c r="F195" s="124">
        <f t="shared" si="29"/>
        <v>71.050000000000011</v>
      </c>
      <c r="G195" s="124">
        <f t="shared" si="29"/>
        <v>489.99599999999998</v>
      </c>
      <c r="H195" s="11"/>
    </row>
    <row r="196" spans="1:8" ht="28.5" x14ac:dyDescent="0.25">
      <c r="A196" s="159" t="s">
        <v>2</v>
      </c>
      <c r="B196" s="111" t="s">
        <v>93</v>
      </c>
      <c r="C196" s="5">
        <v>30</v>
      </c>
      <c r="D196" s="6">
        <v>0.93</v>
      </c>
      <c r="E196" s="6">
        <v>0.06</v>
      </c>
      <c r="F196" s="6">
        <v>1.95</v>
      </c>
      <c r="G196" s="6">
        <v>12</v>
      </c>
      <c r="H196" s="11" t="s">
        <v>167</v>
      </c>
    </row>
    <row r="197" spans="1:8" ht="27" x14ac:dyDescent="0.25">
      <c r="A197" s="160"/>
      <c r="B197" s="111" t="s">
        <v>92</v>
      </c>
      <c r="C197" s="5">
        <v>135</v>
      </c>
      <c r="D197" s="6">
        <v>8.07</v>
      </c>
      <c r="E197" s="6">
        <v>9.9499999999999993</v>
      </c>
      <c r="F197" s="6">
        <v>17.649999999999999</v>
      </c>
      <c r="G197" s="6">
        <v>192.81</v>
      </c>
      <c r="H197" s="11" t="s">
        <v>168</v>
      </c>
    </row>
    <row r="198" spans="1:8" ht="15" customHeight="1" x14ac:dyDescent="0.25">
      <c r="A198" s="160"/>
      <c r="B198" s="111" t="s">
        <v>50</v>
      </c>
      <c r="C198" s="5">
        <v>33</v>
      </c>
      <c r="D198" s="6">
        <v>0.56999999999999995</v>
      </c>
      <c r="E198" s="6">
        <v>0.26800000000000002</v>
      </c>
      <c r="F198" s="6">
        <v>20.033000000000001</v>
      </c>
      <c r="G198" s="6">
        <v>86.932000000000002</v>
      </c>
      <c r="H198" s="11" t="s">
        <v>52</v>
      </c>
    </row>
    <row r="199" spans="1:8" x14ac:dyDescent="0.25">
      <c r="A199" s="160"/>
      <c r="B199" s="111" t="s">
        <v>139</v>
      </c>
      <c r="C199" s="5">
        <v>40</v>
      </c>
      <c r="D199" s="6">
        <v>3.06</v>
      </c>
      <c r="E199" s="6">
        <v>2.2999999999999998</v>
      </c>
      <c r="F199" s="6">
        <v>15.95</v>
      </c>
      <c r="G199" s="6">
        <v>96.74</v>
      </c>
      <c r="H199" s="11" t="s">
        <v>138</v>
      </c>
    </row>
    <row r="200" spans="1:8" x14ac:dyDescent="0.25">
      <c r="A200" s="160"/>
      <c r="B200" s="112" t="s">
        <v>58</v>
      </c>
      <c r="C200" s="5">
        <v>180</v>
      </c>
      <c r="D200" s="6">
        <v>0.08</v>
      </c>
      <c r="E200" s="6">
        <v>0.02</v>
      </c>
      <c r="F200" s="6">
        <v>6.56</v>
      </c>
      <c r="G200" s="6">
        <v>26.74</v>
      </c>
      <c r="H200" s="11" t="s">
        <v>59</v>
      </c>
    </row>
    <row r="201" spans="1:8" x14ac:dyDescent="0.25">
      <c r="A201" s="182" t="s">
        <v>39</v>
      </c>
      <c r="B201" s="183"/>
      <c r="C201" s="123">
        <f>C196+C197+C198+C199+C200</f>
        <v>418</v>
      </c>
      <c r="D201" s="124">
        <v>12.6</v>
      </c>
      <c r="E201" s="124">
        <v>14.1</v>
      </c>
      <c r="F201" s="124">
        <v>60.9</v>
      </c>
      <c r="G201" s="124">
        <v>420</v>
      </c>
      <c r="H201" s="11"/>
    </row>
    <row r="202" spans="1:8" x14ac:dyDescent="0.25">
      <c r="A202" s="190" t="s">
        <v>33</v>
      </c>
      <c r="B202" s="191"/>
      <c r="C202" s="93"/>
      <c r="D202" s="88">
        <f>D187+D195+D201</f>
        <v>37.798000000000002</v>
      </c>
      <c r="E202" s="88">
        <f t="shared" ref="E202:G202" si="30">E187+E195+E201</f>
        <v>42.295999999999999</v>
      </c>
      <c r="F202" s="88">
        <f t="shared" si="30"/>
        <v>182.70000000000002</v>
      </c>
      <c r="G202" s="88">
        <f t="shared" si="30"/>
        <v>1259.9960000000001</v>
      </c>
      <c r="H202" s="89"/>
    </row>
    <row r="203" spans="1:8" ht="49.5" customHeight="1" x14ac:dyDescent="0.25">
      <c r="A203" s="134"/>
      <c r="B203" s="135"/>
      <c r="C203" s="93"/>
      <c r="D203" s="88"/>
      <c r="E203" s="88"/>
      <c r="F203" s="88"/>
      <c r="G203" s="88"/>
      <c r="H203" s="89"/>
    </row>
    <row r="204" spans="1:8" x14ac:dyDescent="0.25">
      <c r="A204" s="164" t="s">
        <v>34</v>
      </c>
      <c r="B204" s="164"/>
      <c r="C204" s="164"/>
      <c r="D204" s="164"/>
      <c r="E204" s="164"/>
      <c r="F204" s="164"/>
      <c r="G204" s="164"/>
      <c r="H204" s="164"/>
    </row>
    <row r="205" spans="1:8" ht="39.75" x14ac:dyDescent="0.25">
      <c r="A205" s="156" t="s">
        <v>0</v>
      </c>
      <c r="B205" s="115" t="s">
        <v>287</v>
      </c>
      <c r="C205" s="5">
        <v>135</v>
      </c>
      <c r="D205" s="6">
        <v>4.63</v>
      </c>
      <c r="E205" s="6">
        <v>1.73</v>
      </c>
      <c r="F205" s="6">
        <v>18.54</v>
      </c>
      <c r="G205" s="12">
        <v>107.53</v>
      </c>
      <c r="H205" s="7" t="s">
        <v>286</v>
      </c>
    </row>
    <row r="206" spans="1:8" x14ac:dyDescent="0.25">
      <c r="A206" s="157"/>
      <c r="B206" s="111" t="s">
        <v>223</v>
      </c>
      <c r="C206" s="5">
        <v>35</v>
      </c>
      <c r="D206" s="6">
        <v>1.94</v>
      </c>
      <c r="E206" s="6">
        <v>6.53</v>
      </c>
      <c r="F206" s="6">
        <v>12.95</v>
      </c>
      <c r="G206" s="12">
        <v>118.3</v>
      </c>
      <c r="H206" s="11" t="s">
        <v>65</v>
      </c>
    </row>
    <row r="207" spans="1:8" ht="27" x14ac:dyDescent="0.25">
      <c r="A207" s="157"/>
      <c r="B207" s="112" t="s">
        <v>64</v>
      </c>
      <c r="C207" s="5">
        <v>180</v>
      </c>
      <c r="D207" s="6">
        <v>1.23</v>
      </c>
      <c r="E207" s="6">
        <v>0.99</v>
      </c>
      <c r="F207" s="6">
        <v>8.4600000000000009</v>
      </c>
      <c r="G207" s="6">
        <v>47.67</v>
      </c>
      <c r="H207" s="11" t="s">
        <v>63</v>
      </c>
    </row>
    <row r="208" spans="1:8" x14ac:dyDescent="0.25">
      <c r="A208" s="171"/>
      <c r="B208" s="111" t="s">
        <v>132</v>
      </c>
      <c r="C208" s="5">
        <v>100</v>
      </c>
      <c r="D208" s="6">
        <v>2.7</v>
      </c>
      <c r="E208" s="6">
        <v>2.5</v>
      </c>
      <c r="F208" s="6">
        <v>10.8</v>
      </c>
      <c r="G208" s="12">
        <v>76.5</v>
      </c>
      <c r="H208" s="11" t="s">
        <v>161</v>
      </c>
    </row>
    <row r="209" spans="1:8" x14ac:dyDescent="0.25">
      <c r="A209" s="154" t="s">
        <v>267</v>
      </c>
      <c r="B209" s="155"/>
      <c r="C209" s="121">
        <f>C205+C206+C207+C208</f>
        <v>450</v>
      </c>
      <c r="D209" s="122">
        <f>SUM(D205:D208)</f>
        <v>10.5</v>
      </c>
      <c r="E209" s="122">
        <f t="shared" ref="E209:G209" si="31">SUM(E205:E208)</f>
        <v>11.75</v>
      </c>
      <c r="F209" s="122">
        <f t="shared" si="31"/>
        <v>50.75</v>
      </c>
      <c r="G209" s="122">
        <f t="shared" si="31"/>
        <v>350</v>
      </c>
      <c r="H209" s="11"/>
    </row>
    <row r="210" spans="1:8" ht="39.75" x14ac:dyDescent="0.25">
      <c r="A210" s="161" t="s">
        <v>1</v>
      </c>
      <c r="B210" s="111" t="s">
        <v>141</v>
      </c>
      <c r="C210" s="5">
        <v>40</v>
      </c>
      <c r="D210" s="6">
        <v>1.17</v>
      </c>
      <c r="E210" s="6">
        <v>2.41</v>
      </c>
      <c r="F210" s="6">
        <v>2.82</v>
      </c>
      <c r="G210" s="6">
        <v>37.659999999999997</v>
      </c>
      <c r="H210" s="11" t="s">
        <v>140</v>
      </c>
    </row>
    <row r="211" spans="1:8" ht="54" x14ac:dyDescent="0.25">
      <c r="A211" s="161"/>
      <c r="B211" s="111" t="s">
        <v>254</v>
      </c>
      <c r="C211" s="5">
        <v>160</v>
      </c>
      <c r="D211" s="16">
        <v>4.0999999999999996</v>
      </c>
      <c r="E211" s="16">
        <v>3.09</v>
      </c>
      <c r="F211" s="16">
        <v>13.65</v>
      </c>
      <c r="G211" s="16">
        <v>111.92</v>
      </c>
      <c r="H211" s="11" t="s">
        <v>142</v>
      </c>
    </row>
    <row r="212" spans="1:8" ht="39.75" x14ac:dyDescent="0.25">
      <c r="A212" s="161"/>
      <c r="B212" s="111" t="s">
        <v>235</v>
      </c>
      <c r="C212" s="10">
        <v>50</v>
      </c>
      <c r="D212" s="12">
        <v>5.63</v>
      </c>
      <c r="E212" s="12">
        <v>8.08</v>
      </c>
      <c r="F212" s="12">
        <v>1.8</v>
      </c>
      <c r="G212" s="12">
        <v>88.24</v>
      </c>
      <c r="H212" s="11" t="s">
        <v>145</v>
      </c>
    </row>
    <row r="213" spans="1:8" ht="27" x14ac:dyDescent="0.25">
      <c r="A213" s="161"/>
      <c r="B213" s="112" t="s">
        <v>144</v>
      </c>
      <c r="C213" s="5">
        <v>110</v>
      </c>
      <c r="D213" s="6">
        <v>2.39</v>
      </c>
      <c r="E213" s="6">
        <v>2.57</v>
      </c>
      <c r="F213" s="6">
        <v>19.21</v>
      </c>
      <c r="G213" s="12">
        <v>109.53</v>
      </c>
      <c r="H213" s="11" t="s">
        <v>143</v>
      </c>
    </row>
    <row r="214" spans="1:8" ht="27" x14ac:dyDescent="0.25">
      <c r="A214" s="161"/>
      <c r="B214" s="112" t="s">
        <v>259</v>
      </c>
      <c r="C214" s="5">
        <v>150</v>
      </c>
      <c r="D214" s="6">
        <v>0.31</v>
      </c>
      <c r="E214" s="6">
        <v>0.01</v>
      </c>
      <c r="F214" s="6">
        <v>12.82</v>
      </c>
      <c r="G214" s="6">
        <v>52.65</v>
      </c>
      <c r="H214" s="11" t="s">
        <v>53</v>
      </c>
    </row>
    <row r="215" spans="1:8" x14ac:dyDescent="0.25">
      <c r="A215" s="161"/>
      <c r="B215" s="111" t="s">
        <v>49</v>
      </c>
      <c r="C215" s="5">
        <v>18</v>
      </c>
      <c r="D215" s="6">
        <v>0.52199999999999991</v>
      </c>
      <c r="E215" s="6">
        <v>0.14400000000000002</v>
      </c>
      <c r="F215" s="6">
        <v>9.99</v>
      </c>
      <c r="G215" s="6">
        <v>43.344000000000008</v>
      </c>
      <c r="H215" s="11" t="s">
        <v>51</v>
      </c>
    </row>
    <row r="216" spans="1:8" x14ac:dyDescent="0.25">
      <c r="A216" s="161"/>
      <c r="B216" s="111" t="s">
        <v>50</v>
      </c>
      <c r="C216" s="5">
        <v>18</v>
      </c>
      <c r="D216" s="6">
        <v>0.57600000000000007</v>
      </c>
      <c r="E216" s="6">
        <v>0.14400000000000002</v>
      </c>
      <c r="F216" s="6">
        <v>10.763999999999999</v>
      </c>
      <c r="G216" s="6">
        <v>46.655999999999992</v>
      </c>
      <c r="H216" s="11" t="s">
        <v>52</v>
      </c>
    </row>
    <row r="217" spans="1:8" x14ac:dyDescent="0.25">
      <c r="A217" s="181" t="s">
        <v>15</v>
      </c>
      <c r="B217" s="181"/>
      <c r="C217" s="123">
        <f>C210+C211+C212+C213+C214+C215+C216</f>
        <v>546</v>
      </c>
      <c r="D217" s="124">
        <f>SUM(D210:D216)</f>
        <v>14.698</v>
      </c>
      <c r="E217" s="124">
        <f t="shared" ref="E217:G217" si="32">SUM(E210:E216)</f>
        <v>16.447999999999997</v>
      </c>
      <c r="F217" s="124">
        <f t="shared" si="32"/>
        <v>71.054000000000002</v>
      </c>
      <c r="G217" s="124">
        <f t="shared" si="32"/>
        <v>490</v>
      </c>
      <c r="H217" s="11"/>
    </row>
    <row r="218" spans="1:8" ht="52.5" x14ac:dyDescent="0.25">
      <c r="A218" s="159" t="s">
        <v>2</v>
      </c>
      <c r="B218" s="112" t="s">
        <v>146</v>
      </c>
      <c r="C218" s="10">
        <v>130</v>
      </c>
      <c r="D218" s="12">
        <v>9.4</v>
      </c>
      <c r="E218" s="12">
        <v>12.04</v>
      </c>
      <c r="F218" s="12">
        <v>12.33</v>
      </c>
      <c r="G218" s="12">
        <v>194.35</v>
      </c>
      <c r="H218" s="11" t="s">
        <v>175</v>
      </c>
    </row>
    <row r="219" spans="1:8" ht="39.75" x14ac:dyDescent="0.25">
      <c r="A219" s="160"/>
      <c r="B219" s="111" t="s">
        <v>147</v>
      </c>
      <c r="C219" s="17">
        <v>50</v>
      </c>
      <c r="D219" s="20">
        <v>1.97</v>
      </c>
      <c r="E219" s="20">
        <v>1.75</v>
      </c>
      <c r="F219" s="20">
        <v>21.13</v>
      </c>
      <c r="G219" s="20">
        <v>108.15</v>
      </c>
      <c r="H219" s="11" t="s">
        <v>176</v>
      </c>
    </row>
    <row r="220" spans="1:8" x14ac:dyDescent="0.25">
      <c r="A220" s="160"/>
      <c r="B220" s="112" t="s">
        <v>103</v>
      </c>
      <c r="C220" s="5">
        <v>180</v>
      </c>
      <c r="D220" s="6">
        <v>0.13</v>
      </c>
      <c r="E220" s="6">
        <v>0.02</v>
      </c>
      <c r="F220" s="6">
        <v>6.69</v>
      </c>
      <c r="G220" s="6">
        <v>27.5</v>
      </c>
      <c r="H220" s="11" t="s">
        <v>170</v>
      </c>
    </row>
    <row r="221" spans="1:8" x14ac:dyDescent="0.25">
      <c r="A221" s="160"/>
      <c r="B221" s="111" t="s">
        <v>49</v>
      </c>
      <c r="C221" s="5">
        <v>18</v>
      </c>
      <c r="D221" s="6">
        <v>0.52199999999999991</v>
      </c>
      <c r="E221" s="6">
        <v>0.14400000000000002</v>
      </c>
      <c r="F221" s="6">
        <v>9.99</v>
      </c>
      <c r="G221" s="6">
        <v>43.344000000000008</v>
      </c>
      <c r="H221" s="11" t="s">
        <v>51</v>
      </c>
    </row>
    <row r="222" spans="1:8" x14ac:dyDescent="0.25">
      <c r="A222" s="160"/>
      <c r="B222" s="111" t="s">
        <v>50</v>
      </c>
      <c r="C222" s="5">
        <v>18</v>
      </c>
      <c r="D222" s="6">
        <v>0.57600000000000007</v>
      </c>
      <c r="E222" s="6">
        <v>0.14400000000000002</v>
      </c>
      <c r="F222" s="6">
        <v>10.763999999999999</v>
      </c>
      <c r="G222" s="6">
        <v>46.655999999999992</v>
      </c>
      <c r="H222" s="11" t="s">
        <v>52</v>
      </c>
    </row>
    <row r="223" spans="1:8" x14ac:dyDescent="0.25">
      <c r="A223" s="182" t="s">
        <v>39</v>
      </c>
      <c r="B223" s="183"/>
      <c r="C223" s="123">
        <f>C218+C219+C220+C221+C222</f>
        <v>396</v>
      </c>
      <c r="D223" s="124">
        <f>SUM(D218:D222)</f>
        <v>12.598000000000003</v>
      </c>
      <c r="E223" s="124">
        <f t="shared" ref="E223:G223" si="33">SUM(E218:E222)</f>
        <v>14.097999999999999</v>
      </c>
      <c r="F223" s="124">
        <f t="shared" si="33"/>
        <v>60.903999999999996</v>
      </c>
      <c r="G223" s="124">
        <f t="shared" si="33"/>
        <v>420</v>
      </c>
      <c r="H223" s="11"/>
    </row>
    <row r="224" spans="1:8" x14ac:dyDescent="0.25">
      <c r="A224" s="199" t="s">
        <v>35</v>
      </c>
      <c r="B224" s="199"/>
      <c r="C224" s="93"/>
      <c r="D224" s="88">
        <f>D209+D217+D223</f>
        <v>37.796000000000006</v>
      </c>
      <c r="E224" s="88">
        <f t="shared" ref="E224:G224" si="34">E209+E217+E223</f>
        <v>42.295999999999992</v>
      </c>
      <c r="F224" s="88">
        <v>182.7</v>
      </c>
      <c r="G224" s="88">
        <f t="shared" si="34"/>
        <v>1260</v>
      </c>
      <c r="H224" s="89"/>
    </row>
    <row r="225" spans="1:8" x14ac:dyDescent="0.25">
      <c r="A225" s="136"/>
      <c r="B225" s="136"/>
      <c r="C225" s="93"/>
      <c r="D225" s="88"/>
      <c r="E225" s="88"/>
      <c r="F225" s="88"/>
      <c r="G225" s="88"/>
      <c r="H225" s="89"/>
    </row>
    <row r="226" spans="1:8" x14ac:dyDescent="0.25">
      <c r="A226" s="164" t="s">
        <v>36</v>
      </c>
      <c r="B226" s="164"/>
      <c r="C226" s="164"/>
      <c r="D226" s="164"/>
      <c r="E226" s="164"/>
      <c r="F226" s="164"/>
      <c r="G226" s="164"/>
      <c r="H226" s="164"/>
    </row>
    <row r="227" spans="1:8" ht="41.25" customHeight="1" x14ac:dyDescent="0.25">
      <c r="A227" s="156" t="s">
        <v>0</v>
      </c>
      <c r="B227" s="111" t="s">
        <v>149</v>
      </c>
      <c r="C227" s="19" t="s">
        <v>280</v>
      </c>
      <c r="D227" s="6">
        <v>3.49</v>
      </c>
      <c r="E227" s="6">
        <v>4.8499999999999996</v>
      </c>
      <c r="F227" s="6">
        <v>14.86</v>
      </c>
      <c r="G227" s="10">
        <v>116.35</v>
      </c>
      <c r="H227" s="7" t="s">
        <v>148</v>
      </c>
    </row>
    <row r="228" spans="1:8" ht="27.75" customHeight="1" x14ac:dyDescent="0.25">
      <c r="A228" s="157"/>
      <c r="B228" s="111" t="s">
        <v>222</v>
      </c>
      <c r="C228" s="8" t="s">
        <v>42</v>
      </c>
      <c r="D228" s="9">
        <v>4.2</v>
      </c>
      <c r="E228" s="9">
        <v>3.68</v>
      </c>
      <c r="F228" s="9">
        <v>12.85</v>
      </c>
      <c r="G228" s="10">
        <v>101.26</v>
      </c>
      <c r="H228" s="7" t="s">
        <v>43</v>
      </c>
    </row>
    <row r="229" spans="1:8" ht="29.25" customHeight="1" x14ac:dyDescent="0.25">
      <c r="A229" s="157"/>
      <c r="B229" s="112" t="s">
        <v>40</v>
      </c>
      <c r="C229" s="5">
        <v>180</v>
      </c>
      <c r="D229" s="6">
        <v>2</v>
      </c>
      <c r="E229" s="6">
        <v>1.66</v>
      </c>
      <c r="F229" s="6">
        <v>9.81</v>
      </c>
      <c r="G229" s="6">
        <v>62.19</v>
      </c>
      <c r="H229" s="11" t="s">
        <v>41</v>
      </c>
    </row>
    <row r="230" spans="1:8" ht="15" customHeight="1" x14ac:dyDescent="0.25">
      <c r="A230" s="157"/>
      <c r="B230" s="113" t="s">
        <v>188</v>
      </c>
      <c r="C230" s="17">
        <v>100</v>
      </c>
      <c r="D230" s="17">
        <v>0.34</v>
      </c>
      <c r="E230" s="17">
        <v>0.32</v>
      </c>
      <c r="F230" s="17">
        <v>8.16</v>
      </c>
      <c r="G230" s="17">
        <v>36.9</v>
      </c>
      <c r="H230" s="11" t="s">
        <v>46</v>
      </c>
    </row>
    <row r="231" spans="1:8" x14ac:dyDescent="0.25">
      <c r="A231" s="171"/>
      <c r="B231" s="113" t="s">
        <v>268</v>
      </c>
      <c r="C231" s="17">
        <v>8</v>
      </c>
      <c r="D231" s="20">
        <v>0.47360000000000008</v>
      </c>
      <c r="E231" s="20">
        <v>1.2432000000000001</v>
      </c>
      <c r="F231" s="20">
        <v>5.069</v>
      </c>
      <c r="G231" s="20">
        <v>33.299999999999997</v>
      </c>
      <c r="H231" s="11" t="s">
        <v>269</v>
      </c>
    </row>
    <row r="232" spans="1:8" x14ac:dyDescent="0.25">
      <c r="A232" s="154" t="s">
        <v>267</v>
      </c>
      <c r="B232" s="155"/>
      <c r="C232" s="126">
        <f>C227+C228+C229+C230+C231</f>
        <v>472</v>
      </c>
      <c r="D232" s="122">
        <f>SUM(D227:D231)</f>
        <v>10.5036</v>
      </c>
      <c r="E232" s="122">
        <f t="shared" ref="E232:G232" si="35">SUM(E227:E231)</f>
        <v>11.7532</v>
      </c>
      <c r="F232" s="122">
        <f t="shared" si="35"/>
        <v>50.749000000000009</v>
      </c>
      <c r="G232" s="122">
        <f t="shared" si="35"/>
        <v>350</v>
      </c>
      <c r="H232" s="11"/>
    </row>
    <row r="233" spans="1:8" x14ac:dyDescent="0.25">
      <c r="A233" s="161" t="s">
        <v>1</v>
      </c>
      <c r="B233" s="111" t="s">
        <v>237</v>
      </c>
      <c r="C233" s="5">
        <v>40</v>
      </c>
      <c r="D233" s="13">
        <v>0.28000000000000003</v>
      </c>
      <c r="E233" s="13">
        <v>0.04</v>
      </c>
      <c r="F233" s="13">
        <v>0.76</v>
      </c>
      <c r="G233" s="13">
        <v>4.5199999999999996</v>
      </c>
      <c r="H233" s="11" t="s">
        <v>119</v>
      </c>
    </row>
    <row r="234" spans="1:8" ht="39.75" x14ac:dyDescent="0.25">
      <c r="A234" s="161"/>
      <c r="B234" s="111" t="s">
        <v>241</v>
      </c>
      <c r="C234" s="5">
        <v>160</v>
      </c>
      <c r="D234" s="16">
        <v>1.53</v>
      </c>
      <c r="E234" s="16">
        <v>4.16</v>
      </c>
      <c r="F234" s="16">
        <v>9.57</v>
      </c>
      <c r="G234" s="16">
        <v>81.88</v>
      </c>
      <c r="H234" s="11" t="s">
        <v>177</v>
      </c>
    </row>
    <row r="235" spans="1:8" ht="52.5" customHeight="1" x14ac:dyDescent="0.25">
      <c r="A235" s="161"/>
      <c r="B235" s="112" t="s">
        <v>152</v>
      </c>
      <c r="C235" s="10">
        <v>50</v>
      </c>
      <c r="D235" s="12">
        <v>9.39</v>
      </c>
      <c r="E235" s="12">
        <v>6.68</v>
      </c>
      <c r="F235" s="12">
        <v>11.43</v>
      </c>
      <c r="G235" s="12">
        <v>161.58000000000001</v>
      </c>
      <c r="H235" s="11" t="s">
        <v>178</v>
      </c>
    </row>
    <row r="236" spans="1:8" ht="42" customHeight="1" x14ac:dyDescent="0.25">
      <c r="A236" s="161"/>
      <c r="B236" s="112" t="s">
        <v>151</v>
      </c>
      <c r="C236" s="10">
        <v>110</v>
      </c>
      <c r="D236" s="12">
        <v>1.54</v>
      </c>
      <c r="E236" s="12">
        <v>5.1100000000000003</v>
      </c>
      <c r="F236" s="12">
        <v>14</v>
      </c>
      <c r="G236" s="12">
        <v>88.16</v>
      </c>
      <c r="H236" s="11" t="s">
        <v>150</v>
      </c>
    </row>
    <row r="237" spans="1:8" x14ac:dyDescent="0.25">
      <c r="A237" s="161"/>
      <c r="B237" s="113" t="s">
        <v>265</v>
      </c>
      <c r="C237" s="17">
        <v>180</v>
      </c>
      <c r="D237" s="17">
        <v>0.9</v>
      </c>
      <c r="E237" s="17">
        <v>0.18</v>
      </c>
      <c r="F237" s="17">
        <v>15.18</v>
      </c>
      <c r="G237" s="17">
        <v>65.94</v>
      </c>
      <c r="H237" s="11" t="s">
        <v>67</v>
      </c>
    </row>
    <row r="238" spans="1:8" x14ac:dyDescent="0.25">
      <c r="A238" s="161"/>
      <c r="B238" s="111" t="s">
        <v>49</v>
      </c>
      <c r="C238" s="5">
        <v>19</v>
      </c>
      <c r="D238" s="6">
        <v>0.55100000000000005</v>
      </c>
      <c r="E238" s="6">
        <v>0.15200000000000002</v>
      </c>
      <c r="F238" s="6">
        <v>10.545</v>
      </c>
      <c r="G238" s="6">
        <v>45.951999999999998</v>
      </c>
      <c r="H238" s="11" t="s">
        <v>51</v>
      </c>
    </row>
    <row r="239" spans="1:8" x14ac:dyDescent="0.25">
      <c r="A239" s="161"/>
      <c r="B239" s="111" t="s">
        <v>50</v>
      </c>
      <c r="C239" s="5">
        <v>16</v>
      </c>
      <c r="D239" s="6">
        <v>0.51200000000000001</v>
      </c>
      <c r="E239" s="6">
        <v>0.128</v>
      </c>
      <c r="F239" s="6">
        <v>9.5679999999999996</v>
      </c>
      <c r="G239" s="6">
        <v>41.972000000000001</v>
      </c>
      <c r="H239" s="11" t="s">
        <v>52</v>
      </c>
    </row>
    <row r="240" spans="1:8" x14ac:dyDescent="0.25">
      <c r="A240" s="181" t="s">
        <v>15</v>
      </c>
      <c r="B240" s="181"/>
      <c r="C240" s="123">
        <f>C233+C234+C235+C236+C237+C238+C239</f>
        <v>575</v>
      </c>
      <c r="D240" s="124">
        <f>SUM(D233:D239)</f>
        <v>14.703000000000003</v>
      </c>
      <c r="E240" s="124">
        <f t="shared" ref="E240:G240" si="36">SUM(E233:E239)</f>
        <v>16.45</v>
      </c>
      <c r="F240" s="124">
        <f t="shared" si="36"/>
        <v>71.052999999999997</v>
      </c>
      <c r="G240" s="124">
        <f t="shared" si="36"/>
        <v>490.00399999999996</v>
      </c>
      <c r="H240" s="11"/>
    </row>
    <row r="241" spans="1:8" ht="39.75" x14ac:dyDescent="0.25">
      <c r="A241" s="159" t="s">
        <v>2</v>
      </c>
      <c r="B241" s="117" t="s">
        <v>153</v>
      </c>
      <c r="C241" s="36">
        <v>40</v>
      </c>
      <c r="D241" s="36">
        <v>0.52</v>
      </c>
      <c r="E241" s="36">
        <v>1.65</v>
      </c>
      <c r="F241" s="36">
        <v>3.16</v>
      </c>
      <c r="G241" s="36">
        <v>29.58</v>
      </c>
      <c r="H241" s="11" t="s">
        <v>179</v>
      </c>
    </row>
    <row r="242" spans="1:8" ht="52.5" x14ac:dyDescent="0.25">
      <c r="A242" s="160"/>
      <c r="B242" s="112" t="s">
        <v>155</v>
      </c>
      <c r="C242" s="5">
        <v>130</v>
      </c>
      <c r="D242" s="6">
        <v>10.85</v>
      </c>
      <c r="E242" s="6">
        <v>12.15</v>
      </c>
      <c r="F242" s="6">
        <v>25.89</v>
      </c>
      <c r="G242" s="12">
        <v>255.96</v>
      </c>
      <c r="H242" s="11" t="s">
        <v>180</v>
      </c>
    </row>
    <row r="243" spans="1:8" ht="27" x14ac:dyDescent="0.25">
      <c r="A243" s="160"/>
      <c r="B243" s="112" t="s">
        <v>154</v>
      </c>
      <c r="C243" s="5">
        <v>180</v>
      </c>
      <c r="D243" s="6">
        <v>0.17</v>
      </c>
      <c r="E243" s="6">
        <v>0.02</v>
      </c>
      <c r="F243" s="6">
        <v>11.74</v>
      </c>
      <c r="G243" s="6">
        <v>47.84</v>
      </c>
      <c r="H243" s="11" t="s">
        <v>181</v>
      </c>
    </row>
    <row r="244" spans="1:8" x14ac:dyDescent="0.25">
      <c r="A244" s="160"/>
      <c r="B244" s="111" t="s">
        <v>49</v>
      </c>
      <c r="C244" s="5">
        <v>19</v>
      </c>
      <c r="D244" s="6">
        <v>0.55000000000000004</v>
      </c>
      <c r="E244" s="6">
        <v>0.15200000000000002</v>
      </c>
      <c r="F244" s="6">
        <v>10.545</v>
      </c>
      <c r="G244" s="6">
        <v>45.152000000000001</v>
      </c>
      <c r="H244" s="11" t="s">
        <v>51</v>
      </c>
    </row>
    <row r="245" spans="1:8" x14ac:dyDescent="0.25">
      <c r="A245" s="165"/>
      <c r="B245" s="111" t="s">
        <v>50</v>
      </c>
      <c r="C245" s="5">
        <v>16</v>
      </c>
      <c r="D245" s="6">
        <v>0.51</v>
      </c>
      <c r="E245" s="6">
        <v>0.128</v>
      </c>
      <c r="F245" s="6">
        <v>9.5679999999999996</v>
      </c>
      <c r="G245" s="6">
        <v>41.472000000000001</v>
      </c>
      <c r="H245" s="11" t="s">
        <v>52</v>
      </c>
    </row>
    <row r="246" spans="1:8" x14ac:dyDescent="0.25">
      <c r="A246" s="182" t="s">
        <v>39</v>
      </c>
      <c r="B246" s="183"/>
      <c r="C246" s="123">
        <f>C241+C242+C243+C244+C245</f>
        <v>385</v>
      </c>
      <c r="D246" s="124">
        <f>SUM(D241:D245)</f>
        <v>12.6</v>
      </c>
      <c r="E246" s="124">
        <f t="shared" ref="E246:G246" si="37">SUM(E241:E245)</f>
        <v>14.1</v>
      </c>
      <c r="F246" s="124">
        <f t="shared" si="37"/>
        <v>60.902999999999999</v>
      </c>
      <c r="G246" s="124">
        <f t="shared" si="37"/>
        <v>420.00399999999996</v>
      </c>
      <c r="H246" s="11"/>
    </row>
    <row r="247" spans="1:8" x14ac:dyDescent="0.25">
      <c r="A247" s="195" t="s">
        <v>37</v>
      </c>
      <c r="B247" s="195"/>
      <c r="C247" s="93"/>
      <c r="D247" s="88">
        <v>37.799999999999997</v>
      </c>
      <c r="E247" s="88">
        <f t="shared" ref="E247" si="38">E232+E240+E246</f>
        <v>42.303199999999997</v>
      </c>
      <c r="F247" s="88">
        <v>182.7</v>
      </c>
      <c r="G247" s="88">
        <v>1260</v>
      </c>
      <c r="H247" s="89"/>
    </row>
    <row r="248" spans="1:8" ht="15" x14ac:dyDescent="0.25">
      <c r="A248" s="196"/>
      <c r="B248" s="197"/>
      <c r="C248" s="197"/>
      <c r="D248" s="197"/>
      <c r="E248" s="197"/>
      <c r="F248" s="197"/>
      <c r="G248" s="197"/>
      <c r="H248" s="198"/>
    </row>
    <row r="249" spans="1:8" x14ac:dyDescent="0.25">
      <c r="A249" s="99"/>
      <c r="B249" s="118"/>
      <c r="C249" s="152" t="s">
        <v>282</v>
      </c>
      <c r="D249" s="153" t="s">
        <v>281</v>
      </c>
      <c r="E249" s="153"/>
      <c r="F249" s="153"/>
      <c r="G249" s="150" t="s">
        <v>283</v>
      </c>
      <c r="H249" s="100"/>
    </row>
    <row r="250" spans="1:8" x14ac:dyDescent="0.25">
      <c r="C250" s="152"/>
      <c r="D250" s="4" t="s">
        <v>9</v>
      </c>
      <c r="E250" s="4" t="s">
        <v>10</v>
      </c>
      <c r="F250" s="4" t="s">
        <v>11</v>
      </c>
      <c r="G250" s="151"/>
    </row>
    <row r="251" spans="1:8" ht="15.75" customHeight="1" x14ac:dyDescent="0.25">
      <c r="A251" s="175" t="s">
        <v>121</v>
      </c>
      <c r="B251" s="176"/>
      <c r="C251" s="80">
        <f>(C145+C165+C187+C209+C232)/5</f>
        <v>458.8</v>
      </c>
      <c r="D251" s="45">
        <f>(D145+D165+D187+D209+D232)/5</f>
        <v>10.501439999999999</v>
      </c>
      <c r="E251" s="45">
        <f>(E145+E165+E187+E209+E232)/5</f>
        <v>11.75128</v>
      </c>
      <c r="F251" s="45">
        <f>(F145+F165+F187+F209+F232)/5</f>
        <v>50.749600000000001</v>
      </c>
      <c r="G251" s="45">
        <f>(G145+G165+G187+G209+G232)/5</f>
        <v>350</v>
      </c>
      <c r="H251" s="72" t="s">
        <v>285</v>
      </c>
    </row>
    <row r="252" spans="1:8" ht="15" x14ac:dyDescent="0.25">
      <c r="A252" s="175" t="s">
        <v>185</v>
      </c>
      <c r="B252" s="176"/>
      <c r="C252" s="80">
        <f>(C152+C173+C195+C217+C240)/5</f>
        <v>561.79999999999995</v>
      </c>
      <c r="D252" s="45">
        <f>(D152+D173+D195+D217+D240)/5</f>
        <v>14.699000000000002</v>
      </c>
      <c r="E252" s="45">
        <f>(E152+E173+E195+E217+E240)/5</f>
        <v>16.448399999999999</v>
      </c>
      <c r="F252" s="45">
        <f>(F152+F173+F195+F217+F240)/5</f>
        <v>71.0518</v>
      </c>
      <c r="G252" s="45">
        <f>(G152+G173+G195+G217+G240)/5</f>
        <v>490</v>
      </c>
      <c r="H252" s="72" t="s">
        <v>224</v>
      </c>
    </row>
    <row r="253" spans="1:8" ht="15" x14ac:dyDescent="0.25">
      <c r="A253" s="46" t="s">
        <v>186</v>
      </c>
      <c r="B253" s="47"/>
      <c r="C253" s="80">
        <f>(C156+C180+C201+C223+C246)/5</f>
        <v>395.4</v>
      </c>
      <c r="D253" s="45">
        <f>(D156+D180+D201+D223+D246)/5</f>
        <v>12.599685714285716</v>
      </c>
      <c r="E253" s="45">
        <f>(E156+E180+E201+E223+E246)/5</f>
        <v>14.098723809523809</v>
      </c>
      <c r="F253" s="45">
        <f>(F156+F180+F201+F223+F246)/5</f>
        <v>60.901666666666664</v>
      </c>
      <c r="G253" s="45">
        <f>(G156+G180+G201+G223+G246)/5</f>
        <v>419.99961904761903</v>
      </c>
      <c r="H253" s="72" t="s">
        <v>225</v>
      </c>
    </row>
    <row r="254" spans="1:8" ht="15" x14ac:dyDescent="0.25">
      <c r="A254" s="175" t="s">
        <v>187</v>
      </c>
      <c r="B254" s="176"/>
      <c r="C254" s="45"/>
      <c r="D254" s="45">
        <f>(D157+D181+D202+D224+D247)/5</f>
        <v>37.79880571428572</v>
      </c>
      <c r="E254" s="45">
        <f>(E157+E181+E202+E224+E247)/5</f>
        <v>42.299679999999995</v>
      </c>
      <c r="F254" s="45">
        <f>(F157+F181+F202+F224+F247)/5</f>
        <v>182.70046666666667</v>
      </c>
      <c r="G254" s="45">
        <f>(G157+G181+G202+G224+G247)/5</f>
        <v>1259.999619047619</v>
      </c>
      <c r="H254" s="73"/>
    </row>
  </sheetData>
  <mergeCells count="103">
    <mergeCell ref="A9:H9"/>
    <mergeCell ref="A10:A11"/>
    <mergeCell ref="B10:B11"/>
    <mergeCell ref="C10:C11"/>
    <mergeCell ref="D10:F10"/>
    <mergeCell ref="H10:H11"/>
    <mergeCell ref="A227:A231"/>
    <mergeCell ref="A102:H102"/>
    <mergeCell ref="A145:B145"/>
    <mergeCell ref="A160:A164"/>
    <mergeCell ref="A209:B209"/>
    <mergeCell ref="A205:A208"/>
    <mergeCell ref="A232:B232"/>
    <mergeCell ref="A251:B251"/>
    <mergeCell ref="F1:H1"/>
    <mergeCell ref="F2:H2"/>
    <mergeCell ref="A153:A155"/>
    <mergeCell ref="A240:B240"/>
    <mergeCell ref="A246:B246"/>
    <mergeCell ref="A247:B247"/>
    <mergeCell ref="A248:H248"/>
    <mergeCell ref="A224:B224"/>
    <mergeCell ref="A226:H226"/>
    <mergeCell ref="A233:A239"/>
    <mergeCell ref="A241:A245"/>
    <mergeCell ref="A103:A106"/>
    <mergeCell ref="A122:B122"/>
    <mergeCell ref="A139:H139"/>
    <mergeCell ref="A107:B107"/>
    <mergeCell ref="A7:H7"/>
    <mergeCell ref="A8:H8"/>
    <mergeCell ref="A217:B217"/>
    <mergeCell ref="A218:A222"/>
    <mergeCell ref="A223:B223"/>
    <mergeCell ref="C249:C250"/>
    <mergeCell ref="A252:B252"/>
    <mergeCell ref="A86:A92"/>
    <mergeCell ref="A93:B93"/>
    <mergeCell ref="A254:B254"/>
    <mergeCell ref="C3:H3"/>
    <mergeCell ref="C4:H4"/>
    <mergeCell ref="A146:A151"/>
    <mergeCell ref="A157:B157"/>
    <mergeCell ref="A210:A216"/>
    <mergeCell ref="A174:A179"/>
    <mergeCell ref="A195:B195"/>
    <mergeCell ref="A201:B201"/>
    <mergeCell ref="A202:B202"/>
    <mergeCell ref="A204:H204"/>
    <mergeCell ref="A180:B180"/>
    <mergeCell ref="A182:H182"/>
    <mergeCell ref="A188:A194"/>
    <mergeCell ref="A196:A200"/>
    <mergeCell ref="A140:H140"/>
    <mergeCell ref="A101:B101"/>
    <mergeCell ref="A27:A30"/>
    <mergeCell ref="A50:A52"/>
    <mergeCell ref="D249:F249"/>
    <mergeCell ref="G249:G250"/>
    <mergeCell ref="A187:B187"/>
    <mergeCell ref="A183:A186"/>
    <mergeCell ref="A100:B100"/>
    <mergeCell ref="A75:B75"/>
    <mergeCell ref="A78:H78"/>
    <mergeCell ref="A54:B54"/>
    <mergeCell ref="A56:H56"/>
    <mergeCell ref="A85:B85"/>
    <mergeCell ref="A94:A99"/>
    <mergeCell ref="A69:A74"/>
    <mergeCell ref="A159:H159"/>
    <mergeCell ref="A108:A114"/>
    <mergeCell ref="A115:B115"/>
    <mergeCell ref="A128:B128"/>
    <mergeCell ref="A129:B129"/>
    <mergeCell ref="A131:B131"/>
    <mergeCell ref="A165:B165"/>
    <mergeCell ref="A141:A144"/>
    <mergeCell ref="A156:B156"/>
    <mergeCell ref="A166:A172"/>
    <mergeCell ref="G10:G11"/>
    <mergeCell ref="C126:C127"/>
    <mergeCell ref="D126:F126"/>
    <mergeCell ref="G126:G127"/>
    <mergeCell ref="A19:B19"/>
    <mergeCell ref="A36:A39"/>
    <mergeCell ref="A40:B40"/>
    <mergeCell ref="A61:B61"/>
    <mergeCell ref="A116:A121"/>
    <mergeCell ref="A41:A48"/>
    <mergeCell ref="A49:B49"/>
    <mergeCell ref="A53:B53"/>
    <mergeCell ref="A31:B31"/>
    <mergeCell ref="A32:B32"/>
    <mergeCell ref="A35:H35"/>
    <mergeCell ref="A14:A18"/>
    <mergeCell ref="A57:A60"/>
    <mergeCell ref="A12:H12"/>
    <mergeCell ref="A13:H13"/>
    <mergeCell ref="A20:A25"/>
    <mergeCell ref="A26:B26"/>
    <mergeCell ref="A79:A84"/>
    <mergeCell ref="A62:A67"/>
    <mergeCell ref="A68:B68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9"/>
  <sheetViews>
    <sheetView topLeftCell="A7" zoomScale="120" zoomScaleNormal="120" workbookViewId="0">
      <selection activeCell="A222" sqref="A222:A226"/>
    </sheetView>
  </sheetViews>
  <sheetFormatPr defaultRowHeight="15.75" x14ac:dyDescent="0.25"/>
  <cols>
    <col min="1" max="1" width="16.42578125" style="27" customWidth="1"/>
    <col min="2" max="2" width="53.5703125" style="40" customWidth="1"/>
    <col min="3" max="3" width="10.7109375" style="26" customWidth="1"/>
    <col min="4" max="5" width="7.28515625" style="23" customWidth="1"/>
    <col min="6" max="6" width="11.28515625" style="23" customWidth="1"/>
    <col min="7" max="7" width="9.28515625" style="23" customWidth="1"/>
    <col min="8" max="8" width="15" style="28" customWidth="1"/>
  </cols>
  <sheetData>
    <row r="1" spans="1:8" x14ac:dyDescent="0.25">
      <c r="A1" s="1"/>
      <c r="B1" s="37"/>
      <c r="C1" s="2"/>
      <c r="D1" s="3"/>
      <c r="E1" s="29"/>
      <c r="F1" s="193" t="s">
        <v>3</v>
      </c>
      <c r="G1" s="193"/>
      <c r="H1" s="194"/>
    </row>
    <row r="2" spans="1:8" x14ac:dyDescent="0.25">
      <c r="A2" s="1"/>
      <c r="B2" s="37"/>
      <c r="C2" s="2"/>
      <c r="D2" s="3"/>
      <c r="E2" s="29"/>
      <c r="F2" s="193" t="s">
        <v>290</v>
      </c>
      <c r="G2" s="193"/>
      <c r="H2" s="194"/>
    </row>
    <row r="3" spans="1:8" x14ac:dyDescent="0.25">
      <c r="A3" s="1"/>
      <c r="B3" s="37"/>
      <c r="C3" s="184" t="s">
        <v>294</v>
      </c>
      <c r="D3" s="184"/>
      <c r="E3" s="184"/>
      <c r="F3" s="184"/>
      <c r="G3" s="184"/>
      <c r="H3" s="185"/>
    </row>
    <row r="4" spans="1:8" x14ac:dyDescent="0.25">
      <c r="A4" s="1"/>
      <c r="B4" s="37"/>
      <c r="C4" s="184" t="s">
        <v>292</v>
      </c>
      <c r="D4" s="184"/>
      <c r="E4" s="184"/>
      <c r="F4" s="184"/>
      <c r="G4" s="184"/>
      <c r="H4" s="185"/>
    </row>
    <row r="5" spans="1:8" x14ac:dyDescent="0.25">
      <c r="A5" s="1"/>
      <c r="B5" s="37"/>
      <c r="C5" s="2"/>
      <c r="D5" s="3"/>
      <c r="E5" s="29"/>
      <c r="F5" s="30" t="s">
        <v>293</v>
      </c>
      <c r="G5" s="33"/>
      <c r="H5" s="34"/>
    </row>
    <row r="6" spans="1:8" x14ac:dyDescent="0.25">
      <c r="A6" s="1"/>
      <c r="B6" s="37"/>
      <c r="C6" s="2"/>
      <c r="D6" s="3"/>
      <c r="E6" s="3"/>
      <c r="F6" s="3"/>
      <c r="G6" s="31"/>
      <c r="H6" s="32"/>
    </row>
    <row r="7" spans="1:8" ht="18.75" x14ac:dyDescent="0.3">
      <c r="A7" s="201" t="s">
        <v>4</v>
      </c>
      <c r="B7" s="202"/>
      <c r="C7" s="202"/>
      <c r="D7" s="202"/>
      <c r="E7" s="202"/>
      <c r="F7" s="202"/>
      <c r="G7" s="202"/>
      <c r="H7" s="203"/>
    </row>
    <row r="8" spans="1:8" x14ac:dyDescent="0.25">
      <c r="A8" s="204" t="s">
        <v>38</v>
      </c>
      <c r="B8" s="204"/>
      <c r="C8" s="204"/>
      <c r="D8" s="204"/>
      <c r="E8" s="204"/>
      <c r="F8" s="204"/>
      <c r="G8" s="204"/>
      <c r="H8" s="204"/>
    </row>
    <row r="9" spans="1:8" x14ac:dyDescent="0.25">
      <c r="A9" s="205" t="s">
        <v>238</v>
      </c>
      <c r="B9" s="205"/>
      <c r="C9" s="205"/>
      <c r="D9" s="205"/>
      <c r="E9" s="205"/>
      <c r="F9" s="205"/>
      <c r="G9" s="205"/>
      <c r="H9" s="205"/>
    </row>
    <row r="10" spans="1:8" x14ac:dyDescent="0.25">
      <c r="A10" s="152" t="s">
        <v>6</v>
      </c>
      <c r="B10" s="207" t="s">
        <v>7</v>
      </c>
      <c r="C10" s="152" t="s">
        <v>282</v>
      </c>
      <c r="D10" s="153" t="s">
        <v>281</v>
      </c>
      <c r="E10" s="153"/>
      <c r="F10" s="153"/>
      <c r="G10" s="150" t="s">
        <v>283</v>
      </c>
      <c r="H10" s="152" t="s">
        <v>8</v>
      </c>
    </row>
    <row r="11" spans="1:8" x14ac:dyDescent="0.25">
      <c r="A11" s="152"/>
      <c r="B11" s="207"/>
      <c r="C11" s="152"/>
      <c r="D11" s="4" t="s">
        <v>9</v>
      </c>
      <c r="E11" s="4" t="s">
        <v>10</v>
      </c>
      <c r="F11" s="4" t="s">
        <v>11</v>
      </c>
      <c r="G11" s="151"/>
      <c r="H11" s="152"/>
    </row>
    <row r="12" spans="1:8" ht="15" x14ac:dyDescent="0.25">
      <c r="A12" s="169" t="s">
        <v>12</v>
      </c>
      <c r="B12" s="169"/>
      <c r="C12" s="169"/>
      <c r="D12" s="169"/>
      <c r="E12" s="169"/>
      <c r="F12" s="169"/>
      <c r="G12" s="169"/>
      <c r="H12" s="169"/>
    </row>
    <row r="13" spans="1:8" ht="15" x14ac:dyDescent="0.25">
      <c r="A13" s="170" t="s">
        <v>13</v>
      </c>
      <c r="B13" s="170"/>
      <c r="C13" s="170"/>
      <c r="D13" s="170"/>
      <c r="E13" s="170"/>
      <c r="F13" s="170"/>
      <c r="G13" s="170"/>
      <c r="H13" s="170"/>
    </row>
    <row r="14" spans="1:8" ht="39.75" x14ac:dyDescent="0.25">
      <c r="A14" s="159" t="s">
        <v>0</v>
      </c>
      <c r="B14" s="75" t="s">
        <v>45</v>
      </c>
      <c r="C14" s="5">
        <v>200</v>
      </c>
      <c r="D14" s="6">
        <v>4.08</v>
      </c>
      <c r="E14" s="6">
        <v>5.43</v>
      </c>
      <c r="F14" s="6">
        <v>20.190000000000001</v>
      </c>
      <c r="G14" s="6">
        <v>145.91</v>
      </c>
      <c r="H14" s="7" t="s">
        <v>44</v>
      </c>
    </row>
    <row r="15" spans="1:8" ht="27" x14ac:dyDescent="0.25">
      <c r="A15" s="160"/>
      <c r="B15" s="38" t="s">
        <v>242</v>
      </c>
      <c r="C15" s="8" t="s">
        <v>243</v>
      </c>
      <c r="D15" s="9">
        <v>6.11</v>
      </c>
      <c r="E15" s="9">
        <v>5.44</v>
      </c>
      <c r="F15" s="9">
        <v>17.989999999999998</v>
      </c>
      <c r="G15" s="10">
        <v>145.34</v>
      </c>
      <c r="H15" s="7" t="s">
        <v>43</v>
      </c>
    </row>
    <row r="16" spans="1:8" ht="27" x14ac:dyDescent="0.25">
      <c r="A16" s="160"/>
      <c r="B16" s="39" t="s">
        <v>40</v>
      </c>
      <c r="C16" s="5">
        <v>200</v>
      </c>
      <c r="D16" s="6">
        <v>2.2200000000000002</v>
      </c>
      <c r="E16" s="6">
        <v>1.84</v>
      </c>
      <c r="F16" s="6">
        <v>10.9</v>
      </c>
      <c r="G16" s="6">
        <v>69.099999999999994</v>
      </c>
      <c r="H16" s="11" t="s">
        <v>41</v>
      </c>
    </row>
    <row r="17" spans="1:8" x14ac:dyDescent="0.25">
      <c r="A17" s="160"/>
      <c r="B17" s="40" t="s">
        <v>188</v>
      </c>
      <c r="C17" s="17">
        <v>100</v>
      </c>
      <c r="D17" s="17">
        <v>0.34</v>
      </c>
      <c r="E17" s="17">
        <v>0.32</v>
      </c>
      <c r="F17" s="17">
        <v>8.16</v>
      </c>
      <c r="G17" s="17">
        <v>36.9</v>
      </c>
      <c r="H17" s="11" t="s">
        <v>46</v>
      </c>
    </row>
    <row r="18" spans="1:8" x14ac:dyDescent="0.25">
      <c r="A18" s="165"/>
      <c r="B18" s="40" t="s">
        <v>268</v>
      </c>
      <c r="C18" s="17">
        <v>12</v>
      </c>
      <c r="D18" s="17">
        <v>0.75</v>
      </c>
      <c r="E18" s="17">
        <v>1.97</v>
      </c>
      <c r="F18" s="17">
        <v>8.01</v>
      </c>
      <c r="G18" s="17">
        <v>52.75</v>
      </c>
      <c r="H18" s="11" t="s">
        <v>269</v>
      </c>
    </row>
    <row r="19" spans="1:8" x14ac:dyDescent="0.25">
      <c r="A19" s="158" t="s">
        <v>14</v>
      </c>
      <c r="B19" s="158"/>
      <c r="C19" s="126">
        <f>C14+C15+C16+C17+C18</f>
        <v>562</v>
      </c>
      <c r="D19" s="122">
        <f>SUM(D14:D18)</f>
        <v>13.500000000000002</v>
      </c>
      <c r="E19" s="122">
        <f t="shared" ref="E19:G19" si="0">SUM(E14:E18)</f>
        <v>15.000000000000002</v>
      </c>
      <c r="F19" s="122">
        <f t="shared" si="0"/>
        <v>65.25</v>
      </c>
      <c r="G19" s="122">
        <f t="shared" si="0"/>
        <v>450</v>
      </c>
      <c r="H19" s="11"/>
    </row>
    <row r="20" spans="1:8" ht="27" x14ac:dyDescent="0.25">
      <c r="A20" s="161" t="s">
        <v>1</v>
      </c>
      <c r="B20" s="39" t="s">
        <v>47</v>
      </c>
      <c r="C20" s="10">
        <v>60</v>
      </c>
      <c r="D20" s="12">
        <v>0.82</v>
      </c>
      <c r="E20" s="12">
        <v>2.44</v>
      </c>
      <c r="F20" s="12">
        <v>7.8</v>
      </c>
      <c r="G20" s="12">
        <v>56.47</v>
      </c>
      <c r="H20" s="10" t="s">
        <v>48</v>
      </c>
    </row>
    <row r="21" spans="1:8" ht="52.5" customHeight="1" x14ac:dyDescent="0.25">
      <c r="A21" s="161"/>
      <c r="B21" s="38" t="s">
        <v>226</v>
      </c>
      <c r="C21" s="5">
        <v>190</v>
      </c>
      <c r="D21" s="5">
        <v>1.55</v>
      </c>
      <c r="E21" s="5">
        <v>4.6100000000000003</v>
      </c>
      <c r="F21" s="5">
        <v>6.48</v>
      </c>
      <c r="G21" s="5">
        <v>73.64</v>
      </c>
      <c r="H21" s="11" t="s">
        <v>54</v>
      </c>
    </row>
    <row r="22" spans="1:8" ht="65.25" customHeight="1" x14ac:dyDescent="0.25">
      <c r="A22" s="161"/>
      <c r="B22" s="39" t="s">
        <v>57</v>
      </c>
      <c r="C22" s="5">
        <v>150</v>
      </c>
      <c r="D22" s="6">
        <v>14.75</v>
      </c>
      <c r="E22" s="6">
        <v>13.57</v>
      </c>
      <c r="F22" s="6">
        <v>34.130000000000003</v>
      </c>
      <c r="G22" s="12">
        <v>317.66000000000003</v>
      </c>
      <c r="H22" s="11" t="s">
        <v>56</v>
      </c>
    </row>
    <row r="23" spans="1:8" ht="27" x14ac:dyDescent="0.25">
      <c r="A23" s="161"/>
      <c r="B23" s="39" t="s">
        <v>259</v>
      </c>
      <c r="C23" s="5">
        <v>200</v>
      </c>
      <c r="D23" s="6">
        <v>0.41</v>
      </c>
      <c r="E23" s="6">
        <v>0.02</v>
      </c>
      <c r="F23" s="6">
        <v>17.100000000000001</v>
      </c>
      <c r="G23" s="6">
        <v>70.19</v>
      </c>
      <c r="H23" s="11" t="s">
        <v>53</v>
      </c>
    </row>
    <row r="24" spans="1:8" x14ac:dyDescent="0.25">
      <c r="A24" s="161"/>
      <c r="B24" s="38" t="s">
        <v>49</v>
      </c>
      <c r="C24" s="5">
        <v>25</v>
      </c>
      <c r="D24" s="6">
        <v>0.72499999999999998</v>
      </c>
      <c r="E24" s="6">
        <v>0.2</v>
      </c>
      <c r="F24" s="6">
        <v>13.875</v>
      </c>
      <c r="G24" s="6">
        <v>60.2</v>
      </c>
      <c r="H24" s="11" t="s">
        <v>51</v>
      </c>
    </row>
    <row r="25" spans="1:8" x14ac:dyDescent="0.25">
      <c r="A25" s="161"/>
      <c r="B25" s="38" t="s">
        <v>50</v>
      </c>
      <c r="C25" s="5">
        <v>20</v>
      </c>
      <c r="D25" s="6">
        <v>0.64</v>
      </c>
      <c r="E25" s="6">
        <v>0.16</v>
      </c>
      <c r="F25" s="6">
        <v>11.96</v>
      </c>
      <c r="G25" s="6">
        <v>51.84</v>
      </c>
      <c r="H25" s="11" t="s">
        <v>52</v>
      </c>
    </row>
    <row r="26" spans="1:8" x14ac:dyDescent="0.25">
      <c r="A26" s="158" t="s">
        <v>15</v>
      </c>
      <c r="B26" s="158"/>
      <c r="C26" s="121">
        <f>C20+C21+C22+C23+C24+C25</f>
        <v>645</v>
      </c>
      <c r="D26" s="122">
        <f t="shared" ref="D26:G26" si="1">D20+D21+D22+D23+D24+D25</f>
        <v>18.895000000000003</v>
      </c>
      <c r="E26" s="122">
        <f t="shared" si="1"/>
        <v>21</v>
      </c>
      <c r="F26" s="122">
        <f t="shared" si="1"/>
        <v>91.344999999999999</v>
      </c>
      <c r="G26" s="122">
        <f t="shared" si="1"/>
        <v>630.00000000000011</v>
      </c>
      <c r="H26" s="11"/>
    </row>
    <row r="27" spans="1:8" ht="54" x14ac:dyDescent="0.25">
      <c r="A27" s="159" t="s">
        <v>2</v>
      </c>
      <c r="B27" s="75" t="s">
        <v>61</v>
      </c>
      <c r="C27" s="5">
        <v>200</v>
      </c>
      <c r="D27" s="13">
        <v>10.55</v>
      </c>
      <c r="E27" s="13">
        <v>10.01</v>
      </c>
      <c r="F27" s="13">
        <v>15.53</v>
      </c>
      <c r="G27" s="13">
        <v>194.39</v>
      </c>
      <c r="H27" s="11" t="s">
        <v>60</v>
      </c>
    </row>
    <row r="28" spans="1:8" x14ac:dyDescent="0.25">
      <c r="A28" s="160"/>
      <c r="B28" s="39" t="s">
        <v>58</v>
      </c>
      <c r="C28" s="5">
        <v>200</v>
      </c>
      <c r="D28" s="6">
        <v>0.09</v>
      </c>
      <c r="E28" s="6">
        <v>0.02</v>
      </c>
      <c r="F28" s="6">
        <v>7.28</v>
      </c>
      <c r="G28" s="6">
        <v>29.71</v>
      </c>
      <c r="H28" s="11" t="s">
        <v>59</v>
      </c>
    </row>
    <row r="29" spans="1:8" x14ac:dyDescent="0.25">
      <c r="A29" s="160"/>
      <c r="B29" s="38" t="s">
        <v>49</v>
      </c>
      <c r="C29" s="5">
        <v>15</v>
      </c>
      <c r="D29" s="6">
        <v>0.435</v>
      </c>
      <c r="E29" s="6">
        <v>0.12</v>
      </c>
      <c r="F29" s="6">
        <v>8.3260000000000005</v>
      </c>
      <c r="G29" s="6">
        <v>36.119999999999997</v>
      </c>
      <c r="H29" s="11" t="s">
        <v>51</v>
      </c>
    </row>
    <row r="30" spans="1:8" x14ac:dyDescent="0.25">
      <c r="A30" s="160"/>
      <c r="B30" s="38" t="s">
        <v>50</v>
      </c>
      <c r="C30" s="5">
        <v>15</v>
      </c>
      <c r="D30" s="6">
        <v>0.48</v>
      </c>
      <c r="E30" s="6">
        <v>0.12</v>
      </c>
      <c r="F30" s="6">
        <v>8.9700000000000006</v>
      </c>
      <c r="G30" s="6">
        <v>38.880000000000003</v>
      </c>
      <c r="H30" s="11" t="s">
        <v>52</v>
      </c>
    </row>
    <row r="31" spans="1:8" ht="39.75" x14ac:dyDescent="0.25">
      <c r="A31" s="165"/>
      <c r="B31" s="38" t="s">
        <v>62</v>
      </c>
      <c r="C31" s="5">
        <v>70</v>
      </c>
      <c r="D31" s="6">
        <v>4.6399999999999997</v>
      </c>
      <c r="E31" s="6">
        <v>7.73</v>
      </c>
      <c r="F31" s="6">
        <v>38.19</v>
      </c>
      <c r="G31" s="6">
        <v>240.9</v>
      </c>
      <c r="H31" s="11" t="s">
        <v>158</v>
      </c>
    </row>
    <row r="32" spans="1:8" x14ac:dyDescent="0.25">
      <c r="A32" s="162" t="s">
        <v>39</v>
      </c>
      <c r="B32" s="162"/>
      <c r="C32" s="123">
        <f>C27+C28+C29+C30+C31</f>
        <v>500</v>
      </c>
      <c r="D32" s="124">
        <f t="shared" ref="D32:G32" si="2">D27+D28+D29+D30+D31</f>
        <v>16.195</v>
      </c>
      <c r="E32" s="124">
        <f t="shared" si="2"/>
        <v>18</v>
      </c>
      <c r="F32" s="124">
        <f t="shared" si="2"/>
        <v>78.295999999999992</v>
      </c>
      <c r="G32" s="124">
        <f t="shared" si="2"/>
        <v>540</v>
      </c>
      <c r="H32" s="11"/>
    </row>
    <row r="33" spans="1:8" x14ac:dyDescent="0.25">
      <c r="A33" s="163" t="s">
        <v>16</v>
      </c>
      <c r="B33" s="163"/>
      <c r="C33" s="84"/>
      <c r="D33" s="85">
        <f>D19+D26+D32</f>
        <v>48.59</v>
      </c>
      <c r="E33" s="85">
        <f t="shared" ref="E33:G33" si="3">E19+E26+E32</f>
        <v>54</v>
      </c>
      <c r="F33" s="85">
        <f t="shared" si="3"/>
        <v>234.89099999999999</v>
      </c>
      <c r="G33" s="85">
        <f t="shared" si="3"/>
        <v>1620</v>
      </c>
      <c r="H33" s="86"/>
    </row>
    <row r="34" spans="1:8" ht="360" customHeight="1" x14ac:dyDescent="0.25">
      <c r="A34" s="128"/>
      <c r="B34" s="128"/>
      <c r="C34" s="84"/>
      <c r="D34" s="85"/>
      <c r="E34" s="85"/>
      <c r="F34" s="85"/>
      <c r="G34" s="85"/>
      <c r="H34" s="86"/>
    </row>
    <row r="35" spans="1:8" x14ac:dyDescent="0.25">
      <c r="A35" s="164" t="s">
        <v>17</v>
      </c>
      <c r="B35" s="164"/>
      <c r="C35" s="164"/>
      <c r="D35" s="164"/>
      <c r="E35" s="164"/>
      <c r="F35" s="164"/>
      <c r="G35" s="164"/>
      <c r="H35" s="164"/>
    </row>
    <row r="36" spans="1:8" ht="39.75" x14ac:dyDescent="0.25">
      <c r="A36" s="156" t="s">
        <v>0</v>
      </c>
      <c r="B36" s="76" t="s">
        <v>271</v>
      </c>
      <c r="C36" s="35">
        <v>168</v>
      </c>
      <c r="D36" s="6">
        <v>8.3000000000000007</v>
      </c>
      <c r="E36" s="6">
        <v>4.55</v>
      </c>
      <c r="F36" s="6">
        <v>19.29</v>
      </c>
      <c r="G36" s="12">
        <v>151.32</v>
      </c>
      <c r="H36" s="11" t="s">
        <v>66</v>
      </c>
    </row>
    <row r="37" spans="1:8" x14ac:dyDescent="0.25">
      <c r="A37" s="157"/>
      <c r="B37" s="75" t="s">
        <v>266</v>
      </c>
      <c r="C37" s="5">
        <v>45</v>
      </c>
      <c r="D37" s="6">
        <v>2.34</v>
      </c>
      <c r="E37" s="6">
        <v>8.85</v>
      </c>
      <c r="F37" s="6">
        <v>15.56</v>
      </c>
      <c r="G37" s="12">
        <v>151.21</v>
      </c>
      <c r="H37" s="11" t="s">
        <v>65</v>
      </c>
    </row>
    <row r="38" spans="1:8" ht="27" x14ac:dyDescent="0.25">
      <c r="A38" s="157"/>
      <c r="B38" s="39" t="s">
        <v>64</v>
      </c>
      <c r="C38" s="5">
        <v>200</v>
      </c>
      <c r="D38" s="6">
        <v>1.36</v>
      </c>
      <c r="E38" s="6">
        <v>1.1000000000000001</v>
      </c>
      <c r="F38" s="6">
        <v>9.4</v>
      </c>
      <c r="G38" s="6">
        <v>52.97</v>
      </c>
      <c r="H38" s="11" t="s">
        <v>63</v>
      </c>
    </row>
    <row r="39" spans="1:8" x14ac:dyDescent="0.25">
      <c r="A39" s="171"/>
      <c r="B39" s="112" t="s">
        <v>78</v>
      </c>
      <c r="C39" s="5">
        <v>100</v>
      </c>
      <c r="D39" s="6">
        <v>1.5</v>
      </c>
      <c r="E39" s="6">
        <v>0.5</v>
      </c>
      <c r="F39" s="6">
        <v>21</v>
      </c>
      <c r="G39" s="6">
        <v>94.5</v>
      </c>
      <c r="H39" s="11" t="s">
        <v>95</v>
      </c>
    </row>
    <row r="40" spans="1:8" x14ac:dyDescent="0.25">
      <c r="A40" s="158" t="s">
        <v>14</v>
      </c>
      <c r="B40" s="158"/>
      <c r="C40" s="121">
        <f>C36+C37+C38+C39</f>
        <v>513</v>
      </c>
      <c r="D40" s="122">
        <f>SUM(D36:D39)</f>
        <v>13.5</v>
      </c>
      <c r="E40" s="122">
        <f t="shared" ref="E40:G40" si="4">SUM(E36:E39)</f>
        <v>14.999999999999998</v>
      </c>
      <c r="F40" s="122">
        <f t="shared" si="4"/>
        <v>65.25</v>
      </c>
      <c r="G40" s="122">
        <f t="shared" si="4"/>
        <v>450</v>
      </c>
      <c r="H40" s="11"/>
    </row>
    <row r="41" spans="1:8" ht="39.75" x14ac:dyDescent="0.25">
      <c r="A41" s="161" t="s">
        <v>1</v>
      </c>
      <c r="B41" s="39" t="s">
        <v>69</v>
      </c>
      <c r="C41" s="10">
        <v>60</v>
      </c>
      <c r="D41" s="12">
        <v>1.1100000000000001</v>
      </c>
      <c r="E41" s="12">
        <v>2.4500000000000002</v>
      </c>
      <c r="F41" s="12">
        <v>3.5</v>
      </c>
      <c r="G41" s="12">
        <v>40.450000000000003</v>
      </c>
      <c r="H41" s="11" t="s">
        <v>68</v>
      </c>
    </row>
    <row r="42" spans="1:8" ht="39.75" x14ac:dyDescent="0.25">
      <c r="A42" s="161"/>
      <c r="B42" s="39" t="s">
        <v>250</v>
      </c>
      <c r="C42" s="10">
        <v>180</v>
      </c>
      <c r="D42" s="12">
        <v>1.59</v>
      </c>
      <c r="E42" s="12">
        <v>2.69</v>
      </c>
      <c r="F42" s="12">
        <v>11.18</v>
      </c>
      <c r="G42" s="12">
        <v>75.239999999999995</v>
      </c>
      <c r="H42" s="11" t="s">
        <v>72</v>
      </c>
    </row>
    <row r="43" spans="1:8" ht="52.5" x14ac:dyDescent="0.25">
      <c r="A43" s="161"/>
      <c r="B43" s="39" t="s">
        <v>75</v>
      </c>
      <c r="C43" s="10">
        <v>70</v>
      </c>
      <c r="D43" s="12">
        <v>10.01</v>
      </c>
      <c r="E43" s="12">
        <v>9.36</v>
      </c>
      <c r="F43" s="12">
        <v>3.85</v>
      </c>
      <c r="G43" s="12">
        <v>139.59</v>
      </c>
      <c r="H43" s="11" t="s">
        <v>76</v>
      </c>
    </row>
    <row r="44" spans="1:8" ht="39.75" x14ac:dyDescent="0.25">
      <c r="A44" s="161"/>
      <c r="B44" s="39" t="s">
        <v>80</v>
      </c>
      <c r="C44" s="10">
        <v>30</v>
      </c>
      <c r="D44" s="12">
        <v>0.47</v>
      </c>
      <c r="E44" s="12">
        <v>0.59</v>
      </c>
      <c r="F44" s="12">
        <v>2.88</v>
      </c>
      <c r="G44" s="12">
        <v>18.93</v>
      </c>
      <c r="H44" s="11" t="s">
        <v>79</v>
      </c>
    </row>
    <row r="45" spans="1:8" ht="27" x14ac:dyDescent="0.25">
      <c r="A45" s="161"/>
      <c r="B45" s="38" t="s">
        <v>73</v>
      </c>
      <c r="C45" s="5">
        <v>150</v>
      </c>
      <c r="D45" s="15">
        <v>2.93</v>
      </c>
      <c r="E45" s="15">
        <v>5.23</v>
      </c>
      <c r="F45" s="15">
        <v>19.059999999999999</v>
      </c>
      <c r="G45" s="15">
        <v>135.03</v>
      </c>
      <c r="H45" s="11" t="s">
        <v>74</v>
      </c>
    </row>
    <row r="46" spans="1:8" ht="16.5" customHeight="1" x14ac:dyDescent="0.25">
      <c r="A46" s="161"/>
      <c r="B46" s="113" t="s">
        <v>265</v>
      </c>
      <c r="C46" s="17">
        <v>180</v>
      </c>
      <c r="D46" s="17">
        <v>0.9</v>
      </c>
      <c r="E46" s="17">
        <v>0.18</v>
      </c>
      <c r="F46" s="17">
        <v>15.18</v>
      </c>
      <c r="G46" s="17">
        <v>65.94</v>
      </c>
      <c r="H46" s="11" t="s">
        <v>67</v>
      </c>
    </row>
    <row r="47" spans="1:8" x14ac:dyDescent="0.25">
      <c r="A47" s="161"/>
      <c r="B47" s="38" t="s">
        <v>49</v>
      </c>
      <c r="C47" s="5">
        <v>32</v>
      </c>
      <c r="D47" s="6">
        <v>0.92799999999999994</v>
      </c>
      <c r="E47" s="6">
        <v>0.25600000000000001</v>
      </c>
      <c r="F47" s="6">
        <v>17.760000000000002</v>
      </c>
      <c r="G47" s="6">
        <v>77.055999999999997</v>
      </c>
      <c r="H47" s="11" t="s">
        <v>51</v>
      </c>
    </row>
    <row r="48" spans="1:8" x14ac:dyDescent="0.25">
      <c r="A48" s="161"/>
      <c r="B48" s="38" t="s">
        <v>50</v>
      </c>
      <c r="C48" s="5">
        <v>30</v>
      </c>
      <c r="D48" s="6">
        <v>0.96</v>
      </c>
      <c r="E48" s="6">
        <v>0.24</v>
      </c>
      <c r="F48" s="6">
        <v>17.940000000000001</v>
      </c>
      <c r="G48" s="6">
        <v>77.760000000000005</v>
      </c>
      <c r="H48" s="11" t="s">
        <v>52</v>
      </c>
    </row>
    <row r="49" spans="1:8" x14ac:dyDescent="0.25">
      <c r="A49" s="158" t="s">
        <v>15</v>
      </c>
      <c r="B49" s="158"/>
      <c r="C49" s="121">
        <f>C41+C42+C43+C44+C45+C46+C47+C48</f>
        <v>732</v>
      </c>
      <c r="D49" s="122">
        <f>SUM(D41:D48)</f>
        <v>18.898000000000003</v>
      </c>
      <c r="E49" s="122">
        <f t="shared" ref="E49:G49" si="5">SUM(E41:E48)</f>
        <v>20.995999999999999</v>
      </c>
      <c r="F49" s="122">
        <f t="shared" si="5"/>
        <v>91.35</v>
      </c>
      <c r="G49" s="122">
        <f t="shared" si="5"/>
        <v>629.99599999999998</v>
      </c>
      <c r="H49" s="11"/>
    </row>
    <row r="50" spans="1:8" ht="39.75" x14ac:dyDescent="0.25">
      <c r="A50" s="160"/>
      <c r="B50" s="75" t="s">
        <v>82</v>
      </c>
      <c r="C50" s="10">
        <v>196</v>
      </c>
      <c r="D50" s="12">
        <v>9.7799999999999994</v>
      </c>
      <c r="E50" s="12">
        <v>12.08</v>
      </c>
      <c r="F50" s="12">
        <v>63.86</v>
      </c>
      <c r="G50" s="12">
        <v>405.46</v>
      </c>
      <c r="H50" s="11" t="s">
        <v>159</v>
      </c>
    </row>
    <row r="51" spans="1:8" ht="27" x14ac:dyDescent="0.25">
      <c r="A51" s="160"/>
      <c r="B51" s="39" t="s">
        <v>81</v>
      </c>
      <c r="C51" s="5">
        <v>36</v>
      </c>
      <c r="D51" s="6">
        <v>1.02</v>
      </c>
      <c r="E51" s="6">
        <v>1.5238079999999998</v>
      </c>
      <c r="F51" s="6">
        <v>5.6425824000000002</v>
      </c>
      <c r="G51" s="12">
        <v>38.14</v>
      </c>
      <c r="H51" s="11" t="s">
        <v>160</v>
      </c>
    </row>
    <row r="52" spans="1:8" x14ac:dyDescent="0.25">
      <c r="A52" s="160"/>
      <c r="B52" s="39" t="s">
        <v>77</v>
      </c>
      <c r="C52" s="5">
        <v>200</v>
      </c>
      <c r="D52" s="6">
        <v>5.4</v>
      </c>
      <c r="E52" s="6">
        <v>4.4000000000000004</v>
      </c>
      <c r="F52" s="6">
        <v>8.8000000000000007</v>
      </c>
      <c r="G52" s="12">
        <v>96.4</v>
      </c>
      <c r="H52" s="11" t="s">
        <v>161</v>
      </c>
    </row>
    <row r="53" spans="1:8" x14ac:dyDescent="0.25">
      <c r="A53" s="162" t="s">
        <v>39</v>
      </c>
      <c r="B53" s="162"/>
      <c r="C53" s="123">
        <f>C50+C51+C52</f>
        <v>432</v>
      </c>
      <c r="D53" s="124">
        <f>SUM(D50:D52)</f>
        <v>16.2</v>
      </c>
      <c r="E53" s="124">
        <f t="shared" ref="E53:G53" si="6">SUM(E50:E52)</f>
        <v>18.003807999999999</v>
      </c>
      <c r="F53" s="124">
        <f t="shared" si="6"/>
        <v>78.302582399999991</v>
      </c>
      <c r="G53" s="124">
        <f t="shared" si="6"/>
        <v>540</v>
      </c>
      <c r="H53" s="18"/>
    </row>
    <row r="54" spans="1:8" x14ac:dyDescent="0.25">
      <c r="A54" s="174" t="s">
        <v>18</v>
      </c>
      <c r="B54" s="174"/>
      <c r="C54" s="87"/>
      <c r="D54" s="88">
        <f>D40+D49+D53</f>
        <v>48.597999999999999</v>
      </c>
      <c r="E54" s="88">
        <f t="shared" ref="E54:G54" si="7">E40+E49+E53</f>
        <v>53.999807999999994</v>
      </c>
      <c r="F54" s="88">
        <f t="shared" si="7"/>
        <v>234.90258239999997</v>
      </c>
      <c r="G54" s="88">
        <f t="shared" si="7"/>
        <v>1619.9960000000001</v>
      </c>
      <c r="H54" s="89"/>
    </row>
    <row r="55" spans="1:8" ht="46.5" customHeight="1" x14ac:dyDescent="0.25">
      <c r="A55" s="129"/>
      <c r="B55" s="129"/>
      <c r="C55" s="87"/>
      <c r="D55" s="88"/>
      <c r="E55" s="88"/>
      <c r="F55" s="88"/>
      <c r="G55" s="88"/>
      <c r="H55" s="89"/>
    </row>
    <row r="56" spans="1:8" ht="15" x14ac:dyDescent="0.25">
      <c r="A56" s="170" t="s">
        <v>19</v>
      </c>
      <c r="B56" s="170"/>
      <c r="C56" s="170"/>
      <c r="D56" s="170"/>
      <c r="E56" s="170"/>
      <c r="F56" s="170"/>
      <c r="G56" s="170"/>
      <c r="H56" s="170"/>
    </row>
    <row r="57" spans="1:8" ht="39.75" x14ac:dyDescent="0.25">
      <c r="A57" s="177" t="s">
        <v>0</v>
      </c>
      <c r="B57" s="77" t="s">
        <v>273</v>
      </c>
      <c r="C57" s="5">
        <v>158</v>
      </c>
      <c r="D57" s="6">
        <v>1.0900000000000001</v>
      </c>
      <c r="E57" s="6">
        <v>4.72</v>
      </c>
      <c r="F57" s="6">
        <v>29.76</v>
      </c>
      <c r="G57" s="12">
        <v>165.84</v>
      </c>
      <c r="H57" s="7" t="s">
        <v>83</v>
      </c>
    </row>
    <row r="58" spans="1:8" ht="27" x14ac:dyDescent="0.25">
      <c r="A58" s="178"/>
      <c r="B58" s="38" t="s">
        <v>242</v>
      </c>
      <c r="C58" s="8" t="s">
        <v>243</v>
      </c>
      <c r="D58" s="9">
        <v>6.11</v>
      </c>
      <c r="E58" s="9">
        <v>5.44</v>
      </c>
      <c r="F58" s="9">
        <v>17.989999999999998</v>
      </c>
      <c r="G58" s="10">
        <v>145.34</v>
      </c>
      <c r="H58" s="7" t="s">
        <v>43</v>
      </c>
    </row>
    <row r="59" spans="1:8" ht="27" x14ac:dyDescent="0.25">
      <c r="A59" s="178"/>
      <c r="B59" s="39" t="s">
        <v>40</v>
      </c>
      <c r="C59" s="5">
        <v>200</v>
      </c>
      <c r="D59" s="6">
        <v>2.2200000000000002</v>
      </c>
      <c r="E59" s="6">
        <v>1.84</v>
      </c>
      <c r="F59" s="6">
        <v>10.9</v>
      </c>
      <c r="G59" s="6">
        <v>69.099999999999994</v>
      </c>
      <c r="H59" s="11" t="s">
        <v>41</v>
      </c>
    </row>
    <row r="60" spans="1:8" x14ac:dyDescent="0.25">
      <c r="A60" s="179"/>
      <c r="B60" s="111" t="s">
        <v>84</v>
      </c>
      <c r="C60" s="5">
        <v>120</v>
      </c>
      <c r="D60" s="6">
        <v>4.08</v>
      </c>
      <c r="E60" s="6">
        <v>3</v>
      </c>
      <c r="F60" s="6">
        <v>6.6</v>
      </c>
      <c r="G60" s="12">
        <v>69.72</v>
      </c>
      <c r="H60" s="11" t="s">
        <v>161</v>
      </c>
    </row>
    <row r="61" spans="1:8" x14ac:dyDescent="0.25">
      <c r="A61" s="158" t="s">
        <v>14</v>
      </c>
      <c r="B61" s="158"/>
      <c r="C61" s="126">
        <f>C57+C58+C59+C60</f>
        <v>528</v>
      </c>
      <c r="D61" s="122">
        <f>SUM(D57:D60)</f>
        <v>13.5</v>
      </c>
      <c r="E61" s="122">
        <f t="shared" ref="E61:G61" si="8">SUM(E57:E60)</f>
        <v>15</v>
      </c>
      <c r="F61" s="122">
        <f t="shared" si="8"/>
        <v>65.25</v>
      </c>
      <c r="G61" s="122">
        <f t="shared" si="8"/>
        <v>450</v>
      </c>
      <c r="H61" s="11"/>
    </row>
    <row r="62" spans="1:8" ht="39.75" x14ac:dyDescent="0.25">
      <c r="A62" s="180" t="s">
        <v>20</v>
      </c>
      <c r="B62" s="78" t="s">
        <v>86</v>
      </c>
      <c r="C62" s="10">
        <v>60</v>
      </c>
      <c r="D62" s="12">
        <v>0.54</v>
      </c>
      <c r="E62" s="12">
        <v>2.46</v>
      </c>
      <c r="F62" s="12">
        <v>1.93</v>
      </c>
      <c r="G62" s="12">
        <v>31.99</v>
      </c>
      <c r="H62" s="11" t="s">
        <v>85</v>
      </c>
    </row>
    <row r="63" spans="1:8" ht="52.5" x14ac:dyDescent="0.25">
      <c r="A63" s="180"/>
      <c r="B63" s="38" t="s">
        <v>251</v>
      </c>
      <c r="C63" s="5">
        <v>190</v>
      </c>
      <c r="D63" s="5">
        <v>1.27</v>
      </c>
      <c r="E63" s="5">
        <v>2.0699999999999998</v>
      </c>
      <c r="F63" s="5">
        <v>8.32</v>
      </c>
      <c r="G63" s="5">
        <v>56.97</v>
      </c>
      <c r="H63" s="11" t="s">
        <v>87</v>
      </c>
    </row>
    <row r="64" spans="1:8" ht="53.25" customHeight="1" x14ac:dyDescent="0.25">
      <c r="A64" s="180"/>
      <c r="B64" s="75" t="s">
        <v>261</v>
      </c>
      <c r="C64" s="10">
        <v>200</v>
      </c>
      <c r="D64" s="12">
        <v>14.8</v>
      </c>
      <c r="E64" s="12">
        <v>15.85</v>
      </c>
      <c r="F64" s="12">
        <v>26.24</v>
      </c>
      <c r="G64" s="12">
        <v>306.54000000000002</v>
      </c>
      <c r="H64" s="11" t="s">
        <v>162</v>
      </c>
    </row>
    <row r="65" spans="1:8" ht="27" x14ac:dyDescent="0.25">
      <c r="A65" s="180"/>
      <c r="B65" s="78" t="s">
        <v>88</v>
      </c>
      <c r="C65" s="5">
        <v>200</v>
      </c>
      <c r="D65" s="6">
        <v>0.1</v>
      </c>
      <c r="E65" s="6">
        <v>0.04</v>
      </c>
      <c r="F65" s="6">
        <v>13.44</v>
      </c>
      <c r="G65" s="12">
        <v>54.47</v>
      </c>
      <c r="H65" s="11" t="s">
        <v>163</v>
      </c>
    </row>
    <row r="66" spans="1:8" x14ac:dyDescent="0.25">
      <c r="A66" s="180"/>
      <c r="B66" s="75" t="s">
        <v>49</v>
      </c>
      <c r="C66" s="5">
        <v>38</v>
      </c>
      <c r="D66" s="6">
        <v>1.1020000000000001</v>
      </c>
      <c r="E66" s="6">
        <v>0.30400000000000005</v>
      </c>
      <c r="F66" s="6">
        <v>21.09</v>
      </c>
      <c r="G66" s="6">
        <v>91.503999999999991</v>
      </c>
      <c r="H66" s="11" t="s">
        <v>51</v>
      </c>
    </row>
    <row r="67" spans="1:8" x14ac:dyDescent="0.25">
      <c r="A67" s="180"/>
      <c r="B67" s="75" t="s">
        <v>50</v>
      </c>
      <c r="C67" s="5">
        <v>34</v>
      </c>
      <c r="D67" s="6">
        <v>1.0880000000000001</v>
      </c>
      <c r="E67" s="6">
        <v>0.27200000000000002</v>
      </c>
      <c r="F67" s="6">
        <v>20.331999999999997</v>
      </c>
      <c r="G67" s="6">
        <v>88.53</v>
      </c>
      <c r="H67" s="11" t="s">
        <v>52</v>
      </c>
    </row>
    <row r="68" spans="1:8" x14ac:dyDescent="0.25">
      <c r="A68" s="208" t="s">
        <v>15</v>
      </c>
      <c r="B68" s="208"/>
      <c r="C68" s="121">
        <f>C62+C63+C64+C65+C66+C67</f>
        <v>722</v>
      </c>
      <c r="D68" s="122">
        <f>SUM(D62:D67)</f>
        <v>18.900000000000002</v>
      </c>
      <c r="E68" s="122">
        <f t="shared" ref="E68:G68" si="9">SUM(E62:E67)</f>
        <v>20.995999999999995</v>
      </c>
      <c r="F68" s="122">
        <f t="shared" si="9"/>
        <v>91.35199999999999</v>
      </c>
      <c r="G68" s="122">
        <f t="shared" si="9"/>
        <v>630.00400000000002</v>
      </c>
      <c r="H68" s="11"/>
    </row>
    <row r="69" spans="1:8" x14ac:dyDescent="0.25">
      <c r="A69" s="188" t="s">
        <v>2</v>
      </c>
      <c r="B69" s="75" t="s">
        <v>89</v>
      </c>
      <c r="C69" s="10">
        <v>60</v>
      </c>
      <c r="D69" s="12">
        <v>0.48</v>
      </c>
      <c r="E69" s="12">
        <v>0.06</v>
      </c>
      <c r="F69" s="12">
        <v>1.02</v>
      </c>
      <c r="G69" s="12">
        <v>6.54</v>
      </c>
      <c r="H69" s="11" t="s">
        <v>164</v>
      </c>
    </row>
    <row r="70" spans="1:8" ht="27" x14ac:dyDescent="0.25">
      <c r="A70" s="189"/>
      <c r="B70" s="75" t="s">
        <v>90</v>
      </c>
      <c r="C70" s="10">
        <v>150</v>
      </c>
      <c r="D70" s="12">
        <v>11.63</v>
      </c>
      <c r="E70" s="12">
        <v>11.06</v>
      </c>
      <c r="F70" s="12">
        <v>19.8</v>
      </c>
      <c r="G70" s="12">
        <v>225.18</v>
      </c>
      <c r="H70" s="11" t="s">
        <v>165</v>
      </c>
    </row>
    <row r="71" spans="1:8" x14ac:dyDescent="0.25">
      <c r="A71" s="189"/>
      <c r="B71" s="113" t="s">
        <v>265</v>
      </c>
      <c r="C71" s="17">
        <v>180</v>
      </c>
      <c r="D71" s="17">
        <v>0.9</v>
      </c>
      <c r="E71" s="17">
        <v>0.18</v>
      </c>
      <c r="F71" s="17">
        <v>15.18</v>
      </c>
      <c r="G71" s="17">
        <v>65.94</v>
      </c>
      <c r="H71" s="11" t="s">
        <v>67</v>
      </c>
    </row>
    <row r="72" spans="1:8" ht="27" x14ac:dyDescent="0.25">
      <c r="A72" s="189"/>
      <c r="B72" s="39" t="s">
        <v>91</v>
      </c>
      <c r="C72" s="5">
        <v>30</v>
      </c>
      <c r="D72" s="6">
        <v>1.87</v>
      </c>
      <c r="E72" s="6">
        <v>6.36</v>
      </c>
      <c r="F72" s="6">
        <v>17.45</v>
      </c>
      <c r="G72" s="6">
        <v>134.56</v>
      </c>
      <c r="H72" s="11" t="s">
        <v>166</v>
      </c>
    </row>
    <row r="73" spans="1:8" x14ac:dyDescent="0.25">
      <c r="A73" s="189"/>
      <c r="B73" s="75" t="s">
        <v>49</v>
      </c>
      <c r="C73" s="5">
        <v>20</v>
      </c>
      <c r="D73" s="6">
        <v>0.57999999999999996</v>
      </c>
      <c r="E73" s="6">
        <v>0.16</v>
      </c>
      <c r="F73" s="6">
        <v>11.1</v>
      </c>
      <c r="G73" s="6">
        <v>48.16</v>
      </c>
      <c r="H73" s="11" t="s">
        <v>51</v>
      </c>
    </row>
    <row r="74" spans="1:8" x14ac:dyDescent="0.25">
      <c r="A74" s="189"/>
      <c r="B74" s="75" t="s">
        <v>50</v>
      </c>
      <c r="C74" s="5">
        <v>23</v>
      </c>
      <c r="D74" s="6">
        <v>0.7360000000000001</v>
      </c>
      <c r="E74" s="6">
        <v>0.18400000000000002</v>
      </c>
      <c r="F74" s="6">
        <v>13.753999999999998</v>
      </c>
      <c r="G74" s="6">
        <v>59.615999999999993</v>
      </c>
      <c r="H74" s="11" t="s">
        <v>52</v>
      </c>
    </row>
    <row r="75" spans="1:8" x14ac:dyDescent="0.25">
      <c r="A75" s="162" t="s">
        <v>39</v>
      </c>
      <c r="B75" s="162"/>
      <c r="C75" s="123">
        <f>C69+C70+C71+C72+C73+C74</f>
        <v>463</v>
      </c>
      <c r="D75" s="124">
        <f>SUM(D69:D74)</f>
        <v>16.196000000000002</v>
      </c>
      <c r="E75" s="124">
        <f t="shared" ref="E75:G75" si="10">SUM(E69:E74)</f>
        <v>18.004000000000001</v>
      </c>
      <c r="F75" s="124">
        <f t="shared" si="10"/>
        <v>78.304000000000002</v>
      </c>
      <c r="G75" s="124">
        <f t="shared" si="10"/>
        <v>539.99599999999998</v>
      </c>
      <c r="H75" s="11"/>
    </row>
    <row r="76" spans="1:8" x14ac:dyDescent="0.25">
      <c r="A76" s="90" t="s">
        <v>21</v>
      </c>
      <c r="B76" s="91"/>
      <c r="C76" s="92"/>
      <c r="D76" s="85">
        <f>D61+D68+D75</f>
        <v>48.596000000000004</v>
      </c>
      <c r="E76" s="85">
        <f t="shared" ref="E76:G76" si="11">E61+E68+E75</f>
        <v>54</v>
      </c>
      <c r="F76" s="85">
        <f t="shared" si="11"/>
        <v>234.90599999999998</v>
      </c>
      <c r="G76" s="85">
        <f t="shared" si="11"/>
        <v>1620</v>
      </c>
      <c r="H76" s="86"/>
    </row>
    <row r="77" spans="1:8" ht="47.25" customHeight="1" x14ac:dyDescent="0.25">
      <c r="A77" s="90"/>
      <c r="B77" s="91"/>
      <c r="C77" s="92"/>
      <c r="D77" s="85"/>
      <c r="E77" s="85"/>
      <c r="F77" s="85"/>
      <c r="G77" s="85"/>
      <c r="H77" s="86"/>
    </row>
    <row r="78" spans="1:8" x14ac:dyDescent="0.25">
      <c r="A78" s="164" t="s">
        <v>22</v>
      </c>
      <c r="B78" s="164"/>
      <c r="C78" s="164"/>
      <c r="D78" s="164"/>
      <c r="E78" s="164"/>
      <c r="F78" s="164"/>
      <c r="G78" s="164"/>
      <c r="H78" s="164"/>
    </row>
    <row r="79" spans="1:8" ht="28.5" x14ac:dyDescent="0.25">
      <c r="A79" s="156" t="s">
        <v>0</v>
      </c>
      <c r="B79" s="38" t="s">
        <v>93</v>
      </c>
      <c r="C79" s="5">
        <v>50</v>
      </c>
      <c r="D79" s="6">
        <v>1.55</v>
      </c>
      <c r="E79" s="6">
        <v>0.1</v>
      </c>
      <c r="F79" s="6">
        <v>3.25</v>
      </c>
      <c r="G79" s="6">
        <v>20</v>
      </c>
      <c r="H79" s="11" t="s">
        <v>167</v>
      </c>
    </row>
    <row r="80" spans="1:8" ht="27" x14ac:dyDescent="0.25">
      <c r="A80" s="157"/>
      <c r="B80" s="75" t="s">
        <v>227</v>
      </c>
      <c r="C80" s="5">
        <v>155</v>
      </c>
      <c r="D80" s="6">
        <v>9.9700000000000006</v>
      </c>
      <c r="E80" s="6">
        <v>12.39</v>
      </c>
      <c r="F80" s="6">
        <v>23.6</v>
      </c>
      <c r="G80" s="6">
        <v>245.84</v>
      </c>
      <c r="H80" s="11" t="s">
        <v>168</v>
      </c>
    </row>
    <row r="81" spans="1:8" x14ac:dyDescent="0.25">
      <c r="A81" s="157"/>
      <c r="B81" s="38" t="s">
        <v>50</v>
      </c>
      <c r="C81" s="5">
        <v>25</v>
      </c>
      <c r="D81" s="6">
        <v>0.8</v>
      </c>
      <c r="E81" s="6">
        <v>0.2</v>
      </c>
      <c r="F81" s="6">
        <v>14.95</v>
      </c>
      <c r="G81" s="6">
        <v>64.8</v>
      </c>
      <c r="H81" s="11" t="s">
        <v>52</v>
      </c>
    </row>
    <row r="82" spans="1:8" x14ac:dyDescent="0.25">
      <c r="A82" s="157"/>
      <c r="B82" s="39" t="s">
        <v>58</v>
      </c>
      <c r="C82" s="5">
        <v>200</v>
      </c>
      <c r="D82" s="6">
        <v>0.09</v>
      </c>
      <c r="E82" s="6">
        <v>0.02</v>
      </c>
      <c r="F82" s="6">
        <v>7.28</v>
      </c>
      <c r="G82" s="6">
        <v>29.71</v>
      </c>
      <c r="H82" s="11" t="s">
        <v>59</v>
      </c>
    </row>
    <row r="83" spans="1:8" x14ac:dyDescent="0.25">
      <c r="A83" s="157"/>
      <c r="B83" s="40" t="s">
        <v>188</v>
      </c>
      <c r="C83" s="17">
        <v>100</v>
      </c>
      <c r="D83" s="17">
        <v>0.34</v>
      </c>
      <c r="E83" s="17">
        <v>0.32</v>
      </c>
      <c r="F83" s="17">
        <v>8.16</v>
      </c>
      <c r="G83" s="17">
        <v>36.9</v>
      </c>
      <c r="H83" s="11" t="s">
        <v>46</v>
      </c>
    </row>
    <row r="84" spans="1:8" x14ac:dyDescent="0.25">
      <c r="A84" s="171"/>
      <c r="B84" s="40" t="s">
        <v>268</v>
      </c>
      <c r="C84" s="17">
        <v>12</v>
      </c>
      <c r="D84" s="17">
        <v>0.75</v>
      </c>
      <c r="E84" s="17">
        <v>1.97</v>
      </c>
      <c r="F84" s="17">
        <v>8.01</v>
      </c>
      <c r="G84" s="17">
        <v>52.75</v>
      </c>
      <c r="H84" s="11" t="s">
        <v>269</v>
      </c>
    </row>
    <row r="85" spans="1:8" x14ac:dyDescent="0.25">
      <c r="A85" s="158" t="s">
        <v>14</v>
      </c>
      <c r="B85" s="158"/>
      <c r="C85" s="121">
        <f>C79+C80+C81+C82+C83+C84</f>
        <v>542</v>
      </c>
      <c r="D85" s="122">
        <f>SUM(D79:D84)</f>
        <v>13.500000000000002</v>
      </c>
      <c r="E85" s="122">
        <f t="shared" ref="E85:G85" si="12">SUM(E79:E84)</f>
        <v>15</v>
      </c>
      <c r="F85" s="122">
        <f t="shared" si="12"/>
        <v>65.25</v>
      </c>
      <c r="G85" s="122">
        <f t="shared" si="12"/>
        <v>450</v>
      </c>
      <c r="H85" s="11"/>
    </row>
    <row r="86" spans="1:8" ht="27" x14ac:dyDescent="0.25">
      <c r="A86" s="161" t="s">
        <v>1</v>
      </c>
      <c r="B86" s="39" t="s">
        <v>97</v>
      </c>
      <c r="C86" s="10">
        <v>60</v>
      </c>
      <c r="D86" s="12">
        <v>0.44</v>
      </c>
      <c r="E86" s="12">
        <v>2.4300000000000002</v>
      </c>
      <c r="F86" s="12">
        <v>1.45</v>
      </c>
      <c r="G86" s="12">
        <v>29.41</v>
      </c>
      <c r="H86" s="11" t="s">
        <v>96</v>
      </c>
    </row>
    <row r="87" spans="1:8" ht="39.75" x14ac:dyDescent="0.25">
      <c r="A87" s="161"/>
      <c r="B87" s="38" t="s">
        <v>252</v>
      </c>
      <c r="C87" s="10">
        <v>180</v>
      </c>
      <c r="D87" s="16">
        <v>1.76</v>
      </c>
      <c r="E87" s="16">
        <v>3.94</v>
      </c>
      <c r="F87" s="16">
        <v>8.6999999999999993</v>
      </c>
      <c r="G87" s="16">
        <v>77.28</v>
      </c>
      <c r="H87" s="11" t="s">
        <v>98</v>
      </c>
    </row>
    <row r="88" spans="1:8" ht="39.75" x14ac:dyDescent="0.25">
      <c r="A88" s="161"/>
      <c r="B88" s="38" t="s">
        <v>228</v>
      </c>
      <c r="C88" s="10">
        <v>75</v>
      </c>
      <c r="D88" s="12">
        <v>11.44</v>
      </c>
      <c r="E88" s="12">
        <v>8.7899999999999991</v>
      </c>
      <c r="F88" s="12">
        <v>6.02</v>
      </c>
      <c r="G88" s="12">
        <v>147.97999999999999</v>
      </c>
      <c r="H88" s="11" t="s">
        <v>101</v>
      </c>
    </row>
    <row r="89" spans="1:8" ht="27" x14ac:dyDescent="0.25">
      <c r="A89" s="161"/>
      <c r="B89" s="39" t="s">
        <v>100</v>
      </c>
      <c r="C89" s="5">
        <v>150</v>
      </c>
      <c r="D89" s="6">
        <v>3.02</v>
      </c>
      <c r="E89" s="6">
        <v>5.34</v>
      </c>
      <c r="F89" s="6">
        <v>23.45</v>
      </c>
      <c r="G89" s="12">
        <v>153.93</v>
      </c>
      <c r="H89" s="11" t="s">
        <v>99</v>
      </c>
    </row>
    <row r="90" spans="1:8" ht="27" x14ac:dyDescent="0.25">
      <c r="A90" s="161"/>
      <c r="B90" s="39" t="s">
        <v>259</v>
      </c>
      <c r="C90" s="5">
        <v>200</v>
      </c>
      <c r="D90" s="6">
        <v>0.41</v>
      </c>
      <c r="E90" s="6">
        <v>0.02</v>
      </c>
      <c r="F90" s="6">
        <v>17.100000000000001</v>
      </c>
      <c r="G90" s="6">
        <v>70.19</v>
      </c>
      <c r="H90" s="11" t="s">
        <v>53</v>
      </c>
    </row>
    <row r="91" spans="1:8" x14ac:dyDescent="0.25">
      <c r="A91" s="161"/>
      <c r="B91" s="38" t="s">
        <v>49</v>
      </c>
      <c r="C91" s="5">
        <v>29</v>
      </c>
      <c r="D91" s="6">
        <v>0.84099999999999997</v>
      </c>
      <c r="E91" s="6">
        <v>0.23200000000000004</v>
      </c>
      <c r="F91" s="6">
        <v>16.094999999999999</v>
      </c>
      <c r="G91" s="6">
        <v>70.86</v>
      </c>
      <c r="H91" s="11" t="s">
        <v>51</v>
      </c>
    </row>
    <row r="92" spans="1:8" x14ac:dyDescent="0.25">
      <c r="A92" s="161"/>
      <c r="B92" s="38" t="s">
        <v>50</v>
      </c>
      <c r="C92" s="5">
        <v>31</v>
      </c>
      <c r="D92" s="6">
        <v>0.99199999999999999</v>
      </c>
      <c r="E92" s="6">
        <v>0.248</v>
      </c>
      <c r="F92" s="6">
        <v>18.538</v>
      </c>
      <c r="G92" s="6">
        <v>80.352000000000004</v>
      </c>
      <c r="H92" s="11" t="s">
        <v>52</v>
      </c>
    </row>
    <row r="93" spans="1:8" x14ac:dyDescent="0.25">
      <c r="A93" s="158" t="s">
        <v>15</v>
      </c>
      <c r="B93" s="158"/>
      <c r="C93" s="121">
        <f>C86+C87+C88+C89+C90+C91+C92</f>
        <v>725</v>
      </c>
      <c r="D93" s="122">
        <f>SUM(D86:D92)</f>
        <v>18.903000000000002</v>
      </c>
      <c r="E93" s="122">
        <f t="shared" ref="E93:G93" si="13">SUM(E86:E92)</f>
        <v>21</v>
      </c>
      <c r="F93" s="122">
        <f t="shared" si="13"/>
        <v>91.352999999999994</v>
      </c>
      <c r="G93" s="122">
        <f t="shared" si="13"/>
        <v>630.00199999999995</v>
      </c>
      <c r="H93" s="11"/>
    </row>
    <row r="94" spans="1:8" ht="39.75" x14ac:dyDescent="0.25">
      <c r="A94" s="159" t="s">
        <v>2</v>
      </c>
      <c r="B94" s="39" t="s">
        <v>256</v>
      </c>
      <c r="C94" s="5">
        <v>70</v>
      </c>
      <c r="D94" s="6">
        <v>6.37</v>
      </c>
      <c r="E94" s="6">
        <v>10.19</v>
      </c>
      <c r="F94" s="6">
        <v>5.46</v>
      </c>
      <c r="G94" s="6">
        <v>138.71</v>
      </c>
      <c r="H94" s="11" t="s">
        <v>255</v>
      </c>
    </row>
    <row r="95" spans="1:8" ht="27" x14ac:dyDescent="0.25">
      <c r="A95" s="160"/>
      <c r="B95" s="75" t="s">
        <v>104</v>
      </c>
      <c r="C95" s="5">
        <v>130</v>
      </c>
      <c r="D95" s="5">
        <v>5.79</v>
      </c>
      <c r="E95" s="5">
        <v>4.0199999999999996</v>
      </c>
      <c r="F95" s="5">
        <v>25.34</v>
      </c>
      <c r="G95" s="5">
        <v>160.77000000000001</v>
      </c>
      <c r="H95" s="11" t="s">
        <v>169</v>
      </c>
    </row>
    <row r="96" spans="1:8" ht="39" customHeight="1" x14ac:dyDescent="0.25">
      <c r="A96" s="160"/>
      <c r="B96" s="39" t="s">
        <v>80</v>
      </c>
      <c r="C96" s="10">
        <v>30</v>
      </c>
      <c r="D96" s="12">
        <v>0.47</v>
      </c>
      <c r="E96" s="12">
        <v>0.59</v>
      </c>
      <c r="F96" s="12">
        <v>2.93</v>
      </c>
      <c r="G96" s="12">
        <v>18.93</v>
      </c>
      <c r="H96" s="11" t="s">
        <v>79</v>
      </c>
    </row>
    <row r="97" spans="1:8" x14ac:dyDescent="0.25">
      <c r="A97" s="160"/>
      <c r="B97" s="39" t="s">
        <v>103</v>
      </c>
      <c r="C97" s="5">
        <v>200</v>
      </c>
      <c r="D97" s="6">
        <v>0.14000000000000001</v>
      </c>
      <c r="E97" s="6">
        <v>0.03</v>
      </c>
      <c r="F97" s="6">
        <v>7.42</v>
      </c>
      <c r="G97" s="6">
        <v>30.74</v>
      </c>
      <c r="H97" s="11" t="s">
        <v>170</v>
      </c>
    </row>
    <row r="98" spans="1:8" ht="39.75" x14ac:dyDescent="0.25">
      <c r="A98" s="160"/>
      <c r="B98" s="78" t="s">
        <v>105</v>
      </c>
      <c r="C98" s="5">
        <v>60</v>
      </c>
      <c r="D98" s="6">
        <v>2.69</v>
      </c>
      <c r="E98" s="6">
        <v>2.99</v>
      </c>
      <c r="F98" s="6">
        <v>23.4</v>
      </c>
      <c r="G98" s="6">
        <v>131.22999999999999</v>
      </c>
      <c r="H98" s="11" t="s">
        <v>171</v>
      </c>
    </row>
    <row r="99" spans="1:8" x14ac:dyDescent="0.25">
      <c r="A99" s="165"/>
      <c r="B99" s="38" t="s">
        <v>50</v>
      </c>
      <c r="C99" s="5">
        <v>23</v>
      </c>
      <c r="D99" s="6">
        <v>0.7360000000000001</v>
      </c>
      <c r="E99" s="6">
        <v>0.18400000000000002</v>
      </c>
      <c r="F99" s="6">
        <v>13.75</v>
      </c>
      <c r="G99" s="6">
        <v>59.615999999999993</v>
      </c>
      <c r="H99" s="11" t="s">
        <v>52</v>
      </c>
    </row>
    <row r="100" spans="1:8" s="140" customFormat="1" ht="12.75" x14ac:dyDescent="0.2">
      <c r="A100" s="210" t="s">
        <v>39</v>
      </c>
      <c r="B100" s="210"/>
      <c r="C100" s="137">
        <f>C94+C95+C96+C97+C98+C99</f>
        <v>513</v>
      </c>
      <c r="D100" s="138">
        <f>SUM(D94:D99)</f>
        <v>16.196000000000002</v>
      </c>
      <c r="E100" s="138">
        <f t="shared" ref="E100:G100" si="14">SUM(E94:E99)</f>
        <v>18.004000000000001</v>
      </c>
      <c r="F100" s="138">
        <f t="shared" si="14"/>
        <v>78.300000000000011</v>
      </c>
      <c r="G100" s="138">
        <f t="shared" si="14"/>
        <v>539.99599999999998</v>
      </c>
      <c r="H100" s="139"/>
    </row>
    <row r="101" spans="1:8" s="140" customFormat="1" ht="12.75" x14ac:dyDescent="0.2">
      <c r="A101" s="209" t="s">
        <v>23</v>
      </c>
      <c r="B101" s="209"/>
      <c r="C101" s="141"/>
      <c r="D101" s="142">
        <f>D85+D93+D100</f>
        <v>48.599000000000004</v>
      </c>
      <c r="E101" s="142">
        <f t="shared" ref="E101:G101" si="15">E85+E93+E100</f>
        <v>54.004000000000005</v>
      </c>
      <c r="F101" s="142">
        <f t="shared" si="15"/>
        <v>234.90300000000002</v>
      </c>
      <c r="G101" s="142">
        <f t="shared" si="15"/>
        <v>1619.998</v>
      </c>
      <c r="H101" s="142"/>
    </row>
    <row r="102" spans="1:8" x14ac:dyDescent="0.25">
      <c r="A102" s="164" t="s">
        <v>24</v>
      </c>
      <c r="B102" s="164"/>
      <c r="C102" s="164"/>
      <c r="D102" s="164"/>
      <c r="E102" s="164"/>
      <c r="F102" s="164"/>
      <c r="G102" s="164"/>
      <c r="H102" s="164"/>
    </row>
    <row r="103" spans="1:8" ht="39.75" x14ac:dyDescent="0.25">
      <c r="A103" s="156" t="s">
        <v>0</v>
      </c>
      <c r="B103" s="75" t="s">
        <v>230</v>
      </c>
      <c r="C103" s="19" t="s">
        <v>229</v>
      </c>
      <c r="D103" s="6">
        <v>8.3000000000000007</v>
      </c>
      <c r="E103" s="6">
        <v>3.89</v>
      </c>
      <c r="F103" s="6">
        <v>29.41</v>
      </c>
      <c r="G103" s="6">
        <v>183.32</v>
      </c>
      <c r="H103" s="11" t="s">
        <v>109</v>
      </c>
    </row>
    <row r="104" spans="1:8" x14ac:dyDescent="0.25">
      <c r="A104" s="157"/>
      <c r="B104" s="75" t="s">
        <v>266</v>
      </c>
      <c r="C104" s="5">
        <v>45</v>
      </c>
      <c r="D104" s="6">
        <v>2.34</v>
      </c>
      <c r="E104" s="6">
        <v>8.85</v>
      </c>
      <c r="F104" s="6">
        <v>15.56</v>
      </c>
      <c r="G104" s="12">
        <v>151.21</v>
      </c>
      <c r="H104" s="11" t="s">
        <v>65</v>
      </c>
    </row>
    <row r="105" spans="1:8" x14ac:dyDescent="0.25">
      <c r="A105" s="157"/>
      <c r="B105" s="78" t="s">
        <v>108</v>
      </c>
      <c r="C105" s="5">
        <v>200</v>
      </c>
      <c r="D105" s="6">
        <v>2.46</v>
      </c>
      <c r="E105" s="6">
        <v>1.86</v>
      </c>
      <c r="F105" s="6">
        <v>10.48</v>
      </c>
      <c r="G105" s="6">
        <v>68.47</v>
      </c>
      <c r="H105" s="11" t="s">
        <v>107</v>
      </c>
    </row>
    <row r="106" spans="1:8" x14ac:dyDescent="0.25">
      <c r="A106" s="171"/>
      <c r="B106" s="111" t="s">
        <v>94</v>
      </c>
      <c r="C106" s="5">
        <v>100</v>
      </c>
      <c r="D106" s="13">
        <v>0.4</v>
      </c>
      <c r="E106" s="13">
        <v>0.4</v>
      </c>
      <c r="F106" s="13">
        <v>9.8000000000000007</v>
      </c>
      <c r="G106" s="13">
        <v>47</v>
      </c>
      <c r="H106" s="11" t="s">
        <v>95</v>
      </c>
    </row>
    <row r="107" spans="1:8" x14ac:dyDescent="0.25">
      <c r="A107" s="158" t="s">
        <v>14</v>
      </c>
      <c r="B107" s="158"/>
      <c r="C107" s="126">
        <f>C103+C104+C105+C106</f>
        <v>500</v>
      </c>
      <c r="D107" s="122">
        <f>SUM(D103:D106)</f>
        <v>13.500000000000002</v>
      </c>
      <c r="E107" s="122">
        <f t="shared" ref="E107:G107" si="16">SUM(E103:E106)</f>
        <v>15</v>
      </c>
      <c r="F107" s="122">
        <f t="shared" si="16"/>
        <v>65.25</v>
      </c>
      <c r="G107" s="122">
        <f t="shared" si="16"/>
        <v>450</v>
      </c>
      <c r="H107" s="11"/>
    </row>
    <row r="108" spans="1:8" ht="39.75" x14ac:dyDescent="0.25">
      <c r="A108" s="161" t="s">
        <v>1</v>
      </c>
      <c r="B108" s="39" t="s">
        <v>111</v>
      </c>
      <c r="C108" s="10">
        <v>60</v>
      </c>
      <c r="D108" s="12">
        <v>0.99</v>
      </c>
      <c r="E108" s="12">
        <v>2.76</v>
      </c>
      <c r="F108" s="12">
        <v>5.0199999999999996</v>
      </c>
      <c r="G108" s="12">
        <v>48.9</v>
      </c>
      <c r="H108" s="11" t="s">
        <v>110</v>
      </c>
    </row>
    <row r="109" spans="1:8" ht="52.5" x14ac:dyDescent="0.25">
      <c r="A109" s="161"/>
      <c r="B109" s="38" t="s">
        <v>231</v>
      </c>
      <c r="C109" s="10">
        <v>190</v>
      </c>
      <c r="D109" s="10">
        <v>1.49</v>
      </c>
      <c r="E109" s="10">
        <v>4.59</v>
      </c>
      <c r="F109" s="10">
        <v>7.18</v>
      </c>
      <c r="G109" s="10">
        <v>82.16</v>
      </c>
      <c r="H109" s="11" t="s">
        <v>112</v>
      </c>
    </row>
    <row r="110" spans="1:8" ht="62.25" customHeight="1" x14ac:dyDescent="0.25">
      <c r="A110" s="161"/>
      <c r="B110" s="38" t="s">
        <v>115</v>
      </c>
      <c r="C110" s="10">
        <v>70</v>
      </c>
      <c r="D110" s="12">
        <v>11.63</v>
      </c>
      <c r="E110" s="12">
        <v>9.9499999999999993</v>
      </c>
      <c r="F110" s="12">
        <v>14.26</v>
      </c>
      <c r="G110" s="12">
        <v>204.33</v>
      </c>
      <c r="H110" s="11" t="s">
        <v>172</v>
      </c>
    </row>
    <row r="111" spans="1:8" ht="27" x14ac:dyDescent="0.25">
      <c r="A111" s="161"/>
      <c r="B111" s="75" t="s">
        <v>116</v>
      </c>
      <c r="C111" s="10">
        <v>130</v>
      </c>
      <c r="D111" s="12">
        <v>3.43</v>
      </c>
      <c r="E111" s="12">
        <v>3.37</v>
      </c>
      <c r="F111" s="12">
        <v>34.979999999999997</v>
      </c>
      <c r="G111" s="12">
        <v>166.52</v>
      </c>
      <c r="H111" s="11" t="s">
        <v>173</v>
      </c>
    </row>
    <row r="112" spans="1:8" x14ac:dyDescent="0.25">
      <c r="A112" s="161"/>
      <c r="B112" s="39" t="s">
        <v>114</v>
      </c>
      <c r="C112" s="5">
        <v>200</v>
      </c>
      <c r="D112" s="6">
        <v>0.14000000000000001</v>
      </c>
      <c r="E112" s="6">
        <v>0.01</v>
      </c>
      <c r="F112" s="6">
        <v>6.85</v>
      </c>
      <c r="G112" s="12">
        <v>28.09</v>
      </c>
      <c r="H112" s="11" t="s">
        <v>174</v>
      </c>
    </row>
    <row r="113" spans="1:9" x14ac:dyDescent="0.25">
      <c r="A113" s="161"/>
      <c r="B113" s="38" t="s">
        <v>49</v>
      </c>
      <c r="C113" s="5">
        <v>20</v>
      </c>
      <c r="D113" s="6">
        <v>0.57999999999999996</v>
      </c>
      <c r="E113" s="6">
        <v>0.16</v>
      </c>
      <c r="F113" s="6">
        <v>11.1</v>
      </c>
      <c r="G113" s="6">
        <v>48.16</v>
      </c>
      <c r="H113" s="11" t="s">
        <v>51</v>
      </c>
    </row>
    <row r="114" spans="1:9" x14ac:dyDescent="0.25">
      <c r="A114" s="161"/>
      <c r="B114" s="38" t="s">
        <v>50</v>
      </c>
      <c r="C114" s="5">
        <v>20</v>
      </c>
      <c r="D114" s="6">
        <v>0.64</v>
      </c>
      <c r="E114" s="6">
        <v>0.16</v>
      </c>
      <c r="F114" s="6">
        <v>11.96</v>
      </c>
      <c r="G114" s="6">
        <v>51.84</v>
      </c>
      <c r="H114" s="11" t="s">
        <v>52</v>
      </c>
    </row>
    <row r="115" spans="1:9" x14ac:dyDescent="0.25">
      <c r="A115" s="172" t="s">
        <v>25</v>
      </c>
      <c r="B115" s="172"/>
      <c r="C115" s="121">
        <f>C108+C109+C110+C111+C112+C113+C114</f>
        <v>690</v>
      </c>
      <c r="D115" s="122">
        <f>SUM(D108:D114)</f>
        <v>18.900000000000002</v>
      </c>
      <c r="E115" s="122">
        <f t="shared" ref="E115:G115" si="17">SUM(E108:E114)</f>
        <v>21</v>
      </c>
      <c r="F115" s="122">
        <f t="shared" si="17"/>
        <v>91.35</v>
      </c>
      <c r="G115" s="122">
        <f t="shared" si="17"/>
        <v>630</v>
      </c>
      <c r="H115" s="11"/>
    </row>
    <row r="116" spans="1:9" x14ac:dyDescent="0.25">
      <c r="A116" s="159" t="s">
        <v>2</v>
      </c>
      <c r="B116" s="38" t="s">
        <v>237</v>
      </c>
      <c r="C116" s="5">
        <v>60</v>
      </c>
      <c r="D116" s="13">
        <v>0.42</v>
      </c>
      <c r="E116" s="13">
        <v>0.06</v>
      </c>
      <c r="F116" s="13">
        <v>1.1399999999999999</v>
      </c>
      <c r="G116" s="13">
        <v>6.78</v>
      </c>
      <c r="H116" s="11" t="s">
        <v>119</v>
      </c>
    </row>
    <row r="117" spans="1:9" ht="52.5" x14ac:dyDescent="0.25">
      <c r="A117" s="160"/>
      <c r="B117" s="38" t="s">
        <v>157</v>
      </c>
      <c r="C117" s="5">
        <v>180</v>
      </c>
      <c r="D117" s="13" t="s">
        <v>289</v>
      </c>
      <c r="E117" s="13">
        <v>0.6</v>
      </c>
      <c r="F117" s="13">
        <v>27.5</v>
      </c>
      <c r="G117" s="13">
        <v>278.39999999999998</v>
      </c>
      <c r="H117" s="11" t="s">
        <v>156</v>
      </c>
    </row>
    <row r="118" spans="1:9" x14ac:dyDescent="0.25">
      <c r="A118" s="160"/>
      <c r="B118" s="39" t="s">
        <v>58</v>
      </c>
      <c r="C118" s="5">
        <v>200</v>
      </c>
      <c r="D118" s="6">
        <v>0.09</v>
      </c>
      <c r="E118" s="6">
        <v>0.02</v>
      </c>
      <c r="F118" s="6">
        <v>7.28</v>
      </c>
      <c r="G118" s="6">
        <v>29.71</v>
      </c>
      <c r="H118" s="11" t="s">
        <v>59</v>
      </c>
    </row>
    <row r="119" spans="1:9" x14ac:dyDescent="0.25">
      <c r="A119" s="160"/>
      <c r="B119" s="38" t="s">
        <v>49</v>
      </c>
      <c r="C119" s="5">
        <v>16</v>
      </c>
      <c r="D119" s="6">
        <v>0.46399999999999997</v>
      </c>
      <c r="E119" s="6">
        <v>0.128</v>
      </c>
      <c r="F119" s="6">
        <v>8.8800000000000008</v>
      </c>
      <c r="G119" s="6">
        <v>38.527999999999999</v>
      </c>
      <c r="H119" s="11" t="s">
        <v>51</v>
      </c>
    </row>
    <row r="120" spans="1:9" x14ac:dyDescent="0.25">
      <c r="A120" s="160"/>
      <c r="B120" s="38" t="s">
        <v>50</v>
      </c>
      <c r="C120" s="5">
        <v>16</v>
      </c>
      <c r="D120" s="6">
        <v>0.51200000000000001</v>
      </c>
      <c r="E120" s="6">
        <v>0.128</v>
      </c>
      <c r="F120" s="6">
        <v>9.5679999999999996</v>
      </c>
      <c r="G120" s="6">
        <v>41.472000000000001</v>
      </c>
      <c r="H120" s="11" t="s">
        <v>52</v>
      </c>
    </row>
    <row r="121" spans="1:9" x14ac:dyDescent="0.25">
      <c r="A121" s="160"/>
      <c r="B121" s="38" t="s">
        <v>139</v>
      </c>
      <c r="C121" s="5">
        <v>60</v>
      </c>
      <c r="D121" s="6">
        <v>4.59</v>
      </c>
      <c r="E121" s="6">
        <v>3.45</v>
      </c>
      <c r="F121" s="6">
        <v>23.93</v>
      </c>
      <c r="G121" s="6">
        <v>145.11000000000001</v>
      </c>
      <c r="H121" s="11" t="s">
        <v>138</v>
      </c>
    </row>
    <row r="122" spans="1:9" x14ac:dyDescent="0.25">
      <c r="A122" s="162" t="s">
        <v>39</v>
      </c>
      <c r="B122" s="162"/>
      <c r="C122" s="121">
        <f>C116+C117+C118+C119+C120+C121</f>
        <v>532</v>
      </c>
      <c r="D122" s="122">
        <f>SUM(D116:D121)</f>
        <v>6.0759999999999996</v>
      </c>
      <c r="E122" s="122">
        <f t="shared" ref="E122:G122" si="18">SUM(E116:E121)</f>
        <v>4.3860000000000001</v>
      </c>
      <c r="F122" s="122">
        <f t="shared" si="18"/>
        <v>78.298000000000002</v>
      </c>
      <c r="G122" s="122">
        <f t="shared" si="18"/>
        <v>540</v>
      </c>
      <c r="H122" s="11"/>
    </row>
    <row r="123" spans="1:9" x14ac:dyDescent="0.25">
      <c r="A123" s="94" t="s">
        <v>26</v>
      </c>
      <c r="B123" s="95"/>
      <c r="C123" s="87"/>
      <c r="D123" s="88">
        <f>D107+D115+D122</f>
        <v>38.476000000000006</v>
      </c>
      <c r="E123" s="88">
        <f t="shared" ref="E123:G123" si="19">E107+E115+E122</f>
        <v>40.386000000000003</v>
      </c>
      <c r="F123" s="88">
        <f t="shared" si="19"/>
        <v>234.898</v>
      </c>
      <c r="G123" s="88">
        <f t="shared" si="19"/>
        <v>1620</v>
      </c>
      <c r="H123" s="89"/>
    </row>
    <row r="124" spans="1:9" x14ac:dyDescent="0.25">
      <c r="A124" s="42"/>
      <c r="B124" s="43"/>
      <c r="C124" s="44"/>
      <c r="D124" s="14"/>
      <c r="E124" s="14"/>
      <c r="F124" s="14"/>
      <c r="G124" s="104"/>
      <c r="H124" s="11"/>
    </row>
    <row r="125" spans="1:9" ht="30.75" customHeight="1" x14ac:dyDescent="0.25">
      <c r="A125" s="42"/>
      <c r="B125" s="43"/>
      <c r="C125" s="44"/>
      <c r="D125" s="14"/>
      <c r="E125" s="14"/>
      <c r="F125" s="14"/>
      <c r="G125" s="104"/>
      <c r="H125" s="11"/>
    </row>
    <row r="126" spans="1:9" x14ac:dyDescent="0.25">
      <c r="A126" s="42"/>
      <c r="B126" s="43"/>
      <c r="C126" s="152" t="s">
        <v>282</v>
      </c>
      <c r="D126" s="153" t="s">
        <v>281</v>
      </c>
      <c r="E126" s="153"/>
      <c r="F126" s="153"/>
      <c r="G126" s="150" t="s">
        <v>283</v>
      </c>
      <c r="H126" s="11"/>
    </row>
    <row r="127" spans="1:9" x14ac:dyDescent="0.25">
      <c r="A127" s="42"/>
      <c r="B127" s="43"/>
      <c r="C127" s="152"/>
      <c r="D127" s="4" t="s">
        <v>9</v>
      </c>
      <c r="E127" s="4" t="s">
        <v>10</v>
      </c>
      <c r="F127" s="4" t="s">
        <v>11</v>
      </c>
      <c r="G127" s="151"/>
      <c r="H127" s="11"/>
    </row>
    <row r="128" spans="1:9" ht="15" x14ac:dyDescent="0.25">
      <c r="A128" s="175" t="s">
        <v>121</v>
      </c>
      <c r="B128" s="176"/>
      <c r="C128" s="80">
        <f>(C19+C40+C61+C85+C107)/5</f>
        <v>529</v>
      </c>
      <c r="D128" s="45">
        <f t="shared" ref="D128:G128" si="20">(D19+D40+D61+D85+D107)/5</f>
        <v>13.5</v>
      </c>
      <c r="E128" s="45">
        <f t="shared" si="20"/>
        <v>15</v>
      </c>
      <c r="F128" s="45">
        <f t="shared" si="20"/>
        <v>65.25</v>
      </c>
      <c r="G128" s="45">
        <f t="shared" si="20"/>
        <v>450</v>
      </c>
      <c r="H128" s="72" t="s">
        <v>285</v>
      </c>
      <c r="I128" s="81"/>
    </row>
    <row r="129" spans="1:9" ht="15" x14ac:dyDescent="0.25">
      <c r="A129" s="175" t="s">
        <v>182</v>
      </c>
      <c r="B129" s="176"/>
      <c r="C129" s="80">
        <f>(C26+C49+C68+C93+C115)/5</f>
        <v>702.8</v>
      </c>
      <c r="D129" s="45">
        <f t="shared" ref="D129:G129" si="21">(D26+D49+D68+D93+D115)/5</f>
        <v>18.899200000000004</v>
      </c>
      <c r="E129" s="45">
        <f t="shared" si="21"/>
        <v>20.998399999999997</v>
      </c>
      <c r="F129" s="45">
        <f t="shared" si="21"/>
        <v>91.35</v>
      </c>
      <c r="G129" s="45">
        <f t="shared" si="21"/>
        <v>630.00040000000001</v>
      </c>
      <c r="H129" s="72" t="s">
        <v>224</v>
      </c>
      <c r="I129" s="81"/>
    </row>
    <row r="130" spans="1:9" ht="15" x14ac:dyDescent="0.25">
      <c r="A130" s="46" t="s">
        <v>183</v>
      </c>
      <c r="B130" s="47"/>
      <c r="C130" s="80">
        <f>(C32+C53+C75+C100+C122)/5</f>
        <v>488</v>
      </c>
      <c r="D130" s="45">
        <f t="shared" ref="D130:G130" si="22">(D32+D53+D75+D100+D122)/5</f>
        <v>14.172599999999997</v>
      </c>
      <c r="E130" s="45">
        <f t="shared" si="22"/>
        <v>15.279561599999999</v>
      </c>
      <c r="F130" s="45">
        <f t="shared" si="22"/>
        <v>78.30011648</v>
      </c>
      <c r="G130" s="45">
        <f t="shared" si="22"/>
        <v>539.99840000000006</v>
      </c>
      <c r="H130" s="72" t="s">
        <v>225</v>
      </c>
      <c r="I130" s="81"/>
    </row>
    <row r="131" spans="1:9" ht="15" x14ac:dyDescent="0.25">
      <c r="A131" s="175" t="s">
        <v>184</v>
      </c>
      <c r="B131" s="176"/>
      <c r="C131" s="45"/>
      <c r="D131" s="45">
        <f>(D33+D54+D76+D101+D123)/5</f>
        <v>46.571799999999996</v>
      </c>
      <c r="E131" s="45">
        <f t="shared" ref="E131:G131" si="23">(E33+E54+E76+E101+E123)/5</f>
        <v>51.277961600000005</v>
      </c>
      <c r="F131" s="45">
        <f t="shared" si="23"/>
        <v>234.90011648000001</v>
      </c>
      <c r="G131" s="45">
        <f t="shared" si="23"/>
        <v>1619.9988000000001</v>
      </c>
      <c r="H131" s="74"/>
      <c r="I131" s="70"/>
    </row>
    <row r="132" spans="1:9" ht="201.75" customHeight="1" x14ac:dyDescent="0.25">
      <c r="A132" s="130"/>
      <c r="B132" s="131"/>
      <c r="C132" s="45"/>
      <c r="D132" s="45"/>
      <c r="E132" s="45"/>
      <c r="F132" s="45"/>
      <c r="G132" s="45"/>
      <c r="H132" s="74"/>
      <c r="I132" s="70"/>
    </row>
    <row r="133" spans="1:9" ht="230.25" customHeight="1" x14ac:dyDescent="0.25">
      <c r="A133" s="42"/>
      <c r="B133" s="43"/>
      <c r="C133" s="44"/>
      <c r="D133" s="14"/>
      <c r="E133" s="14"/>
      <c r="F133" s="14"/>
      <c r="G133" s="14"/>
      <c r="H133" s="11"/>
    </row>
    <row r="134" spans="1:9" ht="15" x14ac:dyDescent="0.25">
      <c r="A134" s="200" t="s">
        <v>27</v>
      </c>
      <c r="B134" s="200"/>
      <c r="C134" s="200"/>
      <c r="D134" s="200"/>
      <c r="E134" s="200"/>
      <c r="F134" s="200"/>
      <c r="G134" s="200"/>
      <c r="H134" s="200"/>
    </row>
    <row r="135" spans="1:9" ht="15" x14ac:dyDescent="0.25">
      <c r="A135" s="170" t="s">
        <v>28</v>
      </c>
      <c r="B135" s="170"/>
      <c r="C135" s="170"/>
      <c r="D135" s="170"/>
      <c r="E135" s="170"/>
      <c r="F135" s="170"/>
      <c r="G135" s="170"/>
      <c r="H135" s="170"/>
    </row>
    <row r="136" spans="1:9" ht="39.75" x14ac:dyDescent="0.25">
      <c r="A136" s="156" t="s">
        <v>0</v>
      </c>
      <c r="B136" s="75" t="s">
        <v>232</v>
      </c>
      <c r="C136" s="19" t="s">
        <v>276</v>
      </c>
      <c r="D136" s="6">
        <v>3.67</v>
      </c>
      <c r="E136" s="6">
        <v>7.22</v>
      </c>
      <c r="F136" s="6">
        <v>15.36</v>
      </c>
      <c r="G136" s="10">
        <v>141.06</v>
      </c>
      <c r="H136" s="7" t="s">
        <v>117</v>
      </c>
    </row>
    <row r="137" spans="1:9" ht="27" x14ac:dyDescent="0.25">
      <c r="A137" s="157"/>
      <c r="B137" s="38" t="s">
        <v>242</v>
      </c>
      <c r="C137" s="8" t="s">
        <v>243</v>
      </c>
      <c r="D137" s="9">
        <v>6.11</v>
      </c>
      <c r="E137" s="9">
        <v>5.44</v>
      </c>
      <c r="F137" s="9">
        <v>17.989999999999998</v>
      </c>
      <c r="G137" s="10">
        <v>145.34</v>
      </c>
      <c r="H137" s="7" t="s">
        <v>43</v>
      </c>
    </row>
    <row r="138" spans="1:9" ht="27" x14ac:dyDescent="0.25">
      <c r="A138" s="157"/>
      <c r="B138" s="39" t="s">
        <v>40</v>
      </c>
      <c r="C138" s="5">
        <v>200</v>
      </c>
      <c r="D138" s="6">
        <v>2.2200000000000002</v>
      </c>
      <c r="E138" s="6">
        <v>1.84</v>
      </c>
      <c r="F138" s="6">
        <v>10.9</v>
      </c>
      <c r="G138" s="6">
        <v>69.099999999999994</v>
      </c>
      <c r="H138" s="11" t="s">
        <v>41</v>
      </c>
    </row>
    <row r="139" spans="1:9" x14ac:dyDescent="0.25">
      <c r="A139" s="171"/>
      <c r="B139" s="112" t="s">
        <v>78</v>
      </c>
      <c r="C139" s="5">
        <v>100</v>
      </c>
      <c r="D139" s="6">
        <v>1.5</v>
      </c>
      <c r="E139" s="6">
        <v>0.5</v>
      </c>
      <c r="F139" s="6">
        <v>21</v>
      </c>
      <c r="G139" s="6">
        <v>94.5</v>
      </c>
      <c r="H139" s="11" t="s">
        <v>95</v>
      </c>
    </row>
    <row r="140" spans="1:9" x14ac:dyDescent="0.25">
      <c r="A140" s="158" t="s">
        <v>14</v>
      </c>
      <c r="B140" s="158"/>
      <c r="C140" s="126">
        <f>C136+C137+C138+C139</f>
        <v>507</v>
      </c>
      <c r="D140" s="122">
        <f>SUM(D136:D139)</f>
        <v>13.500000000000002</v>
      </c>
      <c r="E140" s="122">
        <f t="shared" ref="E140:G140" si="24">SUM(E136:E139)</f>
        <v>15</v>
      </c>
      <c r="F140" s="122">
        <f t="shared" si="24"/>
        <v>65.25</v>
      </c>
      <c r="G140" s="122">
        <f t="shared" si="24"/>
        <v>450</v>
      </c>
      <c r="H140" s="11"/>
    </row>
    <row r="141" spans="1:9" x14ac:dyDescent="0.25">
      <c r="A141" s="161" t="s">
        <v>1</v>
      </c>
      <c r="B141" s="39" t="s">
        <v>118</v>
      </c>
      <c r="C141" s="10">
        <v>60</v>
      </c>
      <c r="D141" s="12">
        <v>0.66</v>
      </c>
      <c r="E141" s="12">
        <v>0.12</v>
      </c>
      <c r="F141" s="12">
        <v>2.2799999999999998</v>
      </c>
      <c r="G141" s="12">
        <v>14.4</v>
      </c>
      <c r="H141" s="11" t="s">
        <v>119</v>
      </c>
    </row>
    <row r="142" spans="1:9" ht="43.5" customHeight="1" x14ac:dyDescent="0.25">
      <c r="A142" s="161"/>
      <c r="B142" s="75" t="s">
        <v>264</v>
      </c>
      <c r="C142" s="5">
        <v>200</v>
      </c>
      <c r="D142" s="12">
        <v>3.55</v>
      </c>
      <c r="E142" s="12">
        <v>4.03</v>
      </c>
      <c r="F142" s="12">
        <v>13.05</v>
      </c>
      <c r="G142" s="12">
        <v>114.67</v>
      </c>
      <c r="H142" s="11" t="s">
        <v>262</v>
      </c>
    </row>
    <row r="143" spans="1:9" ht="52.5" x14ac:dyDescent="0.25">
      <c r="A143" s="161"/>
      <c r="B143" s="75" t="s">
        <v>260</v>
      </c>
      <c r="C143" s="22">
        <v>180</v>
      </c>
      <c r="D143" s="82">
        <v>11.77</v>
      </c>
      <c r="E143" s="82">
        <v>16.14</v>
      </c>
      <c r="F143" s="82">
        <v>22.75</v>
      </c>
      <c r="G143" s="82">
        <v>269.81</v>
      </c>
      <c r="H143" s="11" t="s">
        <v>120</v>
      </c>
    </row>
    <row r="144" spans="1:9" x14ac:dyDescent="0.25">
      <c r="A144" s="161"/>
      <c r="B144" s="113" t="s">
        <v>265</v>
      </c>
      <c r="C144" s="17">
        <v>180</v>
      </c>
      <c r="D144" s="17">
        <v>0.9</v>
      </c>
      <c r="E144" s="17">
        <v>0.18</v>
      </c>
      <c r="F144" s="17">
        <v>15.18</v>
      </c>
      <c r="G144" s="17">
        <v>65.94</v>
      </c>
      <c r="H144" s="11" t="s">
        <v>67</v>
      </c>
    </row>
    <row r="145" spans="1:8" ht="18.75" customHeight="1" x14ac:dyDescent="0.25">
      <c r="A145" s="161"/>
      <c r="B145" s="75" t="s">
        <v>49</v>
      </c>
      <c r="C145" s="5">
        <v>32</v>
      </c>
      <c r="D145" s="6">
        <v>0.92799999999999994</v>
      </c>
      <c r="E145" s="6">
        <v>0.25600000000000001</v>
      </c>
      <c r="F145" s="6">
        <v>17.760000000000002</v>
      </c>
      <c r="G145" s="6">
        <v>77.055999999999997</v>
      </c>
      <c r="H145" s="11" t="s">
        <v>51</v>
      </c>
    </row>
    <row r="146" spans="1:8" x14ac:dyDescent="0.25">
      <c r="A146" s="161"/>
      <c r="B146" s="75" t="s">
        <v>50</v>
      </c>
      <c r="C146" s="5">
        <v>34</v>
      </c>
      <c r="D146" s="6">
        <v>1.0880000000000001</v>
      </c>
      <c r="E146" s="6">
        <v>0.27200000000000002</v>
      </c>
      <c r="F146" s="6">
        <v>20.331999999999997</v>
      </c>
      <c r="G146" s="6">
        <v>88.127999999999986</v>
      </c>
      <c r="H146" s="11" t="s">
        <v>52</v>
      </c>
    </row>
    <row r="147" spans="1:8" x14ac:dyDescent="0.25">
      <c r="A147" s="21" t="s">
        <v>15</v>
      </c>
      <c r="B147" s="78"/>
      <c r="C147" s="123">
        <f>C141+C142+C143+C144+C145+C146</f>
        <v>686</v>
      </c>
      <c r="D147" s="124">
        <f>SUM(D141:D146)</f>
        <v>18.896000000000001</v>
      </c>
      <c r="E147" s="124">
        <f t="shared" ref="E147:G147" si="25">SUM(E141:E146)</f>
        <v>20.997999999999998</v>
      </c>
      <c r="F147" s="124">
        <f t="shared" si="25"/>
        <v>91.35199999999999</v>
      </c>
      <c r="G147" s="124">
        <f t="shared" si="25"/>
        <v>630.00399999999991</v>
      </c>
      <c r="H147" s="11"/>
    </row>
    <row r="148" spans="1:8" ht="52.5" x14ac:dyDescent="0.25">
      <c r="A148" s="159" t="s">
        <v>2</v>
      </c>
      <c r="B148" s="78" t="s">
        <v>258</v>
      </c>
      <c r="C148" s="10">
        <v>198</v>
      </c>
      <c r="D148" s="10">
        <v>9.7200000000000006</v>
      </c>
      <c r="E148" s="10">
        <v>11.99</v>
      </c>
      <c r="F148" s="10">
        <v>63.54</v>
      </c>
      <c r="G148" s="10">
        <v>400.97</v>
      </c>
      <c r="H148" s="11" t="s">
        <v>257</v>
      </c>
    </row>
    <row r="149" spans="1:8" ht="29.25" customHeight="1" x14ac:dyDescent="0.25">
      <c r="A149" s="160"/>
      <c r="B149" s="39" t="s">
        <v>81</v>
      </c>
      <c r="C149" s="5">
        <v>38</v>
      </c>
      <c r="D149" s="6">
        <v>1.0816015999999999</v>
      </c>
      <c r="E149" s="6">
        <v>1.6084639999999999</v>
      </c>
      <c r="F149" s="6">
        <v>5.9560592000000012</v>
      </c>
      <c r="G149" s="12">
        <v>42.63</v>
      </c>
      <c r="H149" s="11" t="s">
        <v>160</v>
      </c>
    </row>
    <row r="150" spans="1:8" x14ac:dyDescent="0.25">
      <c r="A150" s="165"/>
      <c r="B150" s="39" t="s">
        <v>77</v>
      </c>
      <c r="C150" s="5">
        <v>200</v>
      </c>
      <c r="D150" s="6">
        <v>5.4</v>
      </c>
      <c r="E150" s="6">
        <v>4.4000000000000004</v>
      </c>
      <c r="F150" s="6">
        <v>8.8000000000000007</v>
      </c>
      <c r="G150" s="12">
        <v>96.4</v>
      </c>
      <c r="H150" s="11" t="s">
        <v>161</v>
      </c>
    </row>
    <row r="151" spans="1:8" x14ac:dyDescent="0.25">
      <c r="A151" s="162" t="s">
        <v>39</v>
      </c>
      <c r="B151" s="162"/>
      <c r="C151" s="121">
        <f>C148+C149+C150</f>
        <v>436</v>
      </c>
      <c r="D151" s="122">
        <f>SUM(D148:D150)</f>
        <v>16.201601600000004</v>
      </c>
      <c r="E151" s="122">
        <f t="shared" ref="E151:G151" si="26">SUM(E148:E150)</f>
        <v>17.998463999999998</v>
      </c>
      <c r="F151" s="122">
        <f t="shared" si="26"/>
        <v>78.296059200000002</v>
      </c>
      <c r="G151" s="122">
        <f t="shared" si="26"/>
        <v>540</v>
      </c>
      <c r="H151" s="11"/>
    </row>
    <row r="152" spans="1:8" x14ac:dyDescent="0.25">
      <c r="A152" s="186" t="s">
        <v>29</v>
      </c>
      <c r="B152" s="187"/>
      <c r="C152" s="93"/>
      <c r="D152" s="88">
        <f>D140+D147+D151</f>
        <v>48.597601600000004</v>
      </c>
      <c r="E152" s="88">
        <f t="shared" ref="E152:G152" si="27">E140+E147+E151</f>
        <v>53.996463999999996</v>
      </c>
      <c r="F152" s="88">
        <f t="shared" si="27"/>
        <v>234.89805919999998</v>
      </c>
      <c r="G152" s="88">
        <f t="shared" si="27"/>
        <v>1620.0039999999999</v>
      </c>
      <c r="H152" s="89"/>
    </row>
    <row r="153" spans="1:8" ht="88.5" customHeight="1" x14ac:dyDescent="0.25">
      <c r="A153" s="132"/>
      <c r="B153" s="133"/>
      <c r="C153" s="93"/>
      <c r="D153" s="88"/>
      <c r="E153" s="88"/>
      <c r="F153" s="88"/>
      <c r="G153" s="88"/>
      <c r="H153" s="89"/>
    </row>
    <row r="154" spans="1:8" x14ac:dyDescent="0.25">
      <c r="A154" s="164" t="s">
        <v>30</v>
      </c>
      <c r="B154" s="164"/>
      <c r="C154" s="164"/>
      <c r="D154" s="164"/>
      <c r="E154" s="164"/>
      <c r="F154" s="164"/>
      <c r="G154" s="164"/>
      <c r="H154" s="164"/>
    </row>
    <row r="155" spans="1:8" ht="41.25" customHeight="1" x14ac:dyDescent="0.25">
      <c r="A155" s="156" t="s">
        <v>0</v>
      </c>
      <c r="B155" s="78" t="s">
        <v>277</v>
      </c>
      <c r="C155" s="5">
        <v>181</v>
      </c>
      <c r="D155" s="6">
        <v>8.7100000000000009</v>
      </c>
      <c r="E155" s="6">
        <v>2.76</v>
      </c>
      <c r="F155" s="6">
        <v>25.12</v>
      </c>
      <c r="G155" s="6">
        <v>156.16999999999999</v>
      </c>
      <c r="H155" s="11" t="s">
        <v>122</v>
      </c>
    </row>
    <row r="156" spans="1:8" x14ac:dyDescent="0.25">
      <c r="A156" s="157"/>
      <c r="B156" s="75" t="s">
        <v>266</v>
      </c>
      <c r="C156" s="5">
        <v>45</v>
      </c>
      <c r="D156" s="6">
        <v>2.34</v>
      </c>
      <c r="E156" s="6">
        <v>8.85</v>
      </c>
      <c r="F156" s="6">
        <v>14.56</v>
      </c>
      <c r="G156" s="12">
        <v>151.21</v>
      </c>
      <c r="H156" s="11" t="s">
        <v>65</v>
      </c>
    </row>
    <row r="157" spans="1:8" ht="27" x14ac:dyDescent="0.25">
      <c r="A157" s="157"/>
      <c r="B157" s="39" t="s">
        <v>64</v>
      </c>
      <c r="C157" s="5">
        <v>200</v>
      </c>
      <c r="D157" s="6">
        <v>1.36</v>
      </c>
      <c r="E157" s="6">
        <v>1.1000000000000001</v>
      </c>
      <c r="F157" s="6">
        <v>9.4</v>
      </c>
      <c r="G157" s="6">
        <v>52.97</v>
      </c>
      <c r="H157" s="11" t="s">
        <v>63</v>
      </c>
    </row>
    <row r="158" spans="1:8" x14ac:dyDescent="0.25">
      <c r="A158" s="157"/>
      <c r="B158" s="40" t="s">
        <v>188</v>
      </c>
      <c r="C158" s="17">
        <v>100</v>
      </c>
      <c r="D158" s="17">
        <v>0.34</v>
      </c>
      <c r="E158" s="17">
        <v>0.32</v>
      </c>
      <c r="F158" s="17">
        <v>8.16</v>
      </c>
      <c r="G158" s="17">
        <v>36.9</v>
      </c>
      <c r="H158" s="11" t="s">
        <v>46</v>
      </c>
    </row>
    <row r="159" spans="1:8" x14ac:dyDescent="0.25">
      <c r="A159" s="171"/>
      <c r="B159" s="40" t="s">
        <v>268</v>
      </c>
      <c r="C159" s="17">
        <v>12</v>
      </c>
      <c r="D159" s="17">
        <v>0.75</v>
      </c>
      <c r="E159" s="17">
        <v>1.97</v>
      </c>
      <c r="F159" s="17">
        <v>8.01</v>
      </c>
      <c r="G159" s="17">
        <v>52.75</v>
      </c>
      <c r="H159" s="11" t="s">
        <v>269</v>
      </c>
    </row>
    <row r="160" spans="1:8" x14ac:dyDescent="0.25">
      <c r="A160" s="158" t="s">
        <v>14</v>
      </c>
      <c r="B160" s="158"/>
      <c r="C160" s="121">
        <f>C155+C156+C157+C158+C159</f>
        <v>538</v>
      </c>
      <c r="D160" s="122">
        <f>SUM(D155:D159)</f>
        <v>13.5</v>
      </c>
      <c r="E160" s="122">
        <f t="shared" ref="E160:G160" si="28">SUM(E155:E159)</f>
        <v>15</v>
      </c>
      <c r="F160" s="122">
        <f t="shared" si="28"/>
        <v>65.25</v>
      </c>
      <c r="G160" s="122">
        <f t="shared" si="28"/>
        <v>450</v>
      </c>
      <c r="H160" s="11"/>
    </row>
    <row r="161" spans="1:8" ht="39.75" x14ac:dyDescent="0.25">
      <c r="A161" s="161" t="s">
        <v>1</v>
      </c>
      <c r="B161" s="39" t="s">
        <v>124</v>
      </c>
      <c r="C161" s="10">
        <v>60</v>
      </c>
      <c r="D161" s="12">
        <v>0.88</v>
      </c>
      <c r="E161" s="12">
        <v>2.5299999999999998</v>
      </c>
      <c r="F161" s="12">
        <v>6.14</v>
      </c>
      <c r="G161" s="12">
        <v>50.84</v>
      </c>
      <c r="H161" s="11" t="s">
        <v>123</v>
      </c>
    </row>
    <row r="162" spans="1:8" ht="39.75" x14ac:dyDescent="0.25">
      <c r="A162" s="161"/>
      <c r="B162" s="38" t="s">
        <v>234</v>
      </c>
      <c r="C162" s="10">
        <v>190</v>
      </c>
      <c r="D162" s="12">
        <v>1.78</v>
      </c>
      <c r="E162" s="12">
        <v>4.6500000000000004</v>
      </c>
      <c r="F162" s="12">
        <v>11.71</v>
      </c>
      <c r="G162" s="12">
        <v>95.82</v>
      </c>
      <c r="H162" s="11" t="s">
        <v>125</v>
      </c>
    </row>
    <row r="163" spans="1:8" ht="39.75" x14ac:dyDescent="0.25">
      <c r="A163" s="161"/>
      <c r="B163" s="75" t="s">
        <v>127</v>
      </c>
      <c r="C163" s="10">
        <v>80</v>
      </c>
      <c r="D163" s="12">
        <v>8.35</v>
      </c>
      <c r="E163" s="12">
        <v>9.17</v>
      </c>
      <c r="F163" s="12">
        <v>5.42</v>
      </c>
      <c r="G163" s="12">
        <v>137.57</v>
      </c>
      <c r="H163" s="11" t="s">
        <v>126</v>
      </c>
    </row>
    <row r="164" spans="1:8" ht="27" x14ac:dyDescent="0.25">
      <c r="A164" s="161"/>
      <c r="B164" s="75" t="s">
        <v>104</v>
      </c>
      <c r="C164" s="5">
        <v>130</v>
      </c>
      <c r="D164" s="5">
        <v>5.79</v>
      </c>
      <c r="E164" s="5">
        <v>4.0199999999999996</v>
      </c>
      <c r="F164" s="5">
        <v>25.34</v>
      </c>
      <c r="G164" s="5">
        <v>160.77000000000001</v>
      </c>
      <c r="H164" s="11" t="s">
        <v>169</v>
      </c>
    </row>
    <row r="165" spans="1:8" ht="27" x14ac:dyDescent="0.25">
      <c r="A165" s="161"/>
      <c r="B165" s="39" t="s">
        <v>70</v>
      </c>
      <c r="C165" s="5">
        <v>200</v>
      </c>
      <c r="D165" s="6">
        <v>0.64</v>
      </c>
      <c r="E165" s="6">
        <v>0.25</v>
      </c>
      <c r="F165" s="6">
        <v>15.15</v>
      </c>
      <c r="G165" s="12">
        <v>65.37</v>
      </c>
      <c r="H165" s="11" t="s">
        <v>71</v>
      </c>
    </row>
    <row r="166" spans="1:8" x14ac:dyDescent="0.25">
      <c r="A166" s="161"/>
      <c r="B166" s="38" t="s">
        <v>49</v>
      </c>
      <c r="C166" s="5">
        <v>26</v>
      </c>
      <c r="D166" s="6">
        <v>0.75399999999999989</v>
      </c>
      <c r="E166" s="6">
        <v>0.20800000000000002</v>
      </c>
      <c r="F166" s="6">
        <v>14.43</v>
      </c>
      <c r="G166" s="6">
        <v>62.608000000000004</v>
      </c>
      <c r="H166" s="11" t="s">
        <v>51</v>
      </c>
    </row>
    <row r="167" spans="1:8" x14ac:dyDescent="0.25">
      <c r="A167" s="161"/>
      <c r="B167" s="38" t="s">
        <v>50</v>
      </c>
      <c r="C167" s="5">
        <v>22</v>
      </c>
      <c r="D167" s="6">
        <v>0.70400000000000007</v>
      </c>
      <c r="E167" s="6">
        <v>0.17600000000000002</v>
      </c>
      <c r="F167" s="6">
        <v>13.155999999999999</v>
      </c>
      <c r="G167" s="6">
        <v>57.023999999999994</v>
      </c>
      <c r="H167" s="11" t="s">
        <v>52</v>
      </c>
    </row>
    <row r="168" spans="1:8" x14ac:dyDescent="0.25">
      <c r="A168" s="48" t="s">
        <v>25</v>
      </c>
      <c r="B168" s="39"/>
      <c r="C168" s="123">
        <f>C161+C162+C163+C164+C165+C166+C167</f>
        <v>708</v>
      </c>
      <c r="D168" s="124">
        <f>SUM(D161:D167)</f>
        <v>18.898000000000003</v>
      </c>
      <c r="E168" s="124">
        <f t="shared" ref="E168:G168" si="29">SUM(E161:E167)</f>
        <v>21.003999999999998</v>
      </c>
      <c r="F168" s="124">
        <f t="shared" si="29"/>
        <v>91.346000000000004</v>
      </c>
      <c r="G168" s="124">
        <f t="shared" si="29"/>
        <v>630.00200000000007</v>
      </c>
      <c r="H168" s="11"/>
    </row>
    <row r="169" spans="1:8" ht="39.75" x14ac:dyDescent="0.25">
      <c r="A169" s="159" t="s">
        <v>2</v>
      </c>
      <c r="B169" s="38" t="s">
        <v>129</v>
      </c>
      <c r="C169" s="10">
        <v>70</v>
      </c>
      <c r="D169" s="12">
        <v>8.26</v>
      </c>
      <c r="E169" s="12">
        <v>5.99</v>
      </c>
      <c r="F169" s="12">
        <v>5.28</v>
      </c>
      <c r="G169" s="12">
        <v>82.61</v>
      </c>
      <c r="H169" s="11" t="s">
        <v>128</v>
      </c>
    </row>
    <row r="170" spans="1:8" ht="27" x14ac:dyDescent="0.25">
      <c r="A170" s="160"/>
      <c r="B170" s="38" t="s">
        <v>73</v>
      </c>
      <c r="C170" s="5">
        <v>150</v>
      </c>
      <c r="D170" s="15">
        <v>2.93</v>
      </c>
      <c r="E170" s="15">
        <v>5.23</v>
      </c>
      <c r="F170" s="15">
        <v>19.059999999999999</v>
      </c>
      <c r="G170" s="15">
        <v>135.03</v>
      </c>
      <c r="H170" s="11" t="s">
        <v>74</v>
      </c>
    </row>
    <row r="171" spans="1:8" ht="40.5" customHeight="1" x14ac:dyDescent="0.25">
      <c r="A171" s="160"/>
      <c r="B171" s="78" t="s">
        <v>131</v>
      </c>
      <c r="C171" s="5">
        <v>60</v>
      </c>
      <c r="D171" s="6">
        <v>3.65</v>
      </c>
      <c r="E171" s="6">
        <v>6.43</v>
      </c>
      <c r="F171" s="6">
        <v>23.48</v>
      </c>
      <c r="G171" s="12">
        <v>191.32</v>
      </c>
      <c r="H171" s="11" t="s">
        <v>130</v>
      </c>
    </row>
    <row r="172" spans="1:8" x14ac:dyDescent="0.25">
      <c r="A172" s="160"/>
      <c r="B172" s="39" t="s">
        <v>103</v>
      </c>
      <c r="C172" s="5">
        <v>200</v>
      </c>
      <c r="D172" s="6">
        <v>0.14000000000000001</v>
      </c>
      <c r="E172" s="6">
        <v>0.03</v>
      </c>
      <c r="F172" s="6">
        <v>7.42</v>
      </c>
      <c r="G172" s="6">
        <v>30.74</v>
      </c>
      <c r="H172" s="11" t="s">
        <v>170</v>
      </c>
    </row>
    <row r="173" spans="1:8" x14ac:dyDescent="0.25">
      <c r="A173" s="160"/>
      <c r="B173" s="38" t="s">
        <v>49</v>
      </c>
      <c r="C173" s="5">
        <v>19</v>
      </c>
      <c r="D173" s="6">
        <v>0.57999999999999996</v>
      </c>
      <c r="E173" s="6">
        <v>0.16</v>
      </c>
      <c r="F173" s="6">
        <v>11.1</v>
      </c>
      <c r="G173" s="6">
        <v>48.46</v>
      </c>
      <c r="H173" s="11" t="s">
        <v>51</v>
      </c>
    </row>
    <row r="174" spans="1:8" x14ac:dyDescent="0.25">
      <c r="A174" s="160"/>
      <c r="B174" s="38" t="s">
        <v>50</v>
      </c>
      <c r="C174" s="5">
        <v>19</v>
      </c>
      <c r="D174" s="6">
        <v>0.64</v>
      </c>
      <c r="E174" s="6">
        <v>0.16</v>
      </c>
      <c r="F174" s="6">
        <v>11.96</v>
      </c>
      <c r="G174" s="6">
        <v>51.84</v>
      </c>
      <c r="H174" s="11" t="s">
        <v>52</v>
      </c>
    </row>
    <row r="175" spans="1:8" x14ac:dyDescent="0.25">
      <c r="A175" s="162" t="s">
        <v>39</v>
      </c>
      <c r="B175" s="162"/>
      <c r="C175" s="123">
        <f>C169+C170+C171+C172+C173+C174</f>
        <v>518</v>
      </c>
      <c r="D175" s="124">
        <f>SUM(D169:D174)</f>
        <v>16.2</v>
      </c>
      <c r="E175" s="124">
        <f t="shared" ref="E175:G175" si="30">SUM(E169:E174)</f>
        <v>18</v>
      </c>
      <c r="F175" s="124">
        <f t="shared" si="30"/>
        <v>78.300000000000011</v>
      </c>
      <c r="G175" s="124">
        <f t="shared" si="30"/>
        <v>540</v>
      </c>
      <c r="H175" s="11"/>
    </row>
    <row r="176" spans="1:8" x14ac:dyDescent="0.25">
      <c r="A176" s="97" t="s">
        <v>31</v>
      </c>
      <c r="B176" s="98"/>
      <c r="C176" s="93"/>
      <c r="D176" s="88">
        <f>D160+D168+D175</f>
        <v>48.597999999999999</v>
      </c>
      <c r="E176" s="88">
        <f t="shared" ref="E176:G176" si="31">E160+E168+E175</f>
        <v>54.003999999999998</v>
      </c>
      <c r="F176" s="88">
        <f t="shared" si="31"/>
        <v>234.89600000000002</v>
      </c>
      <c r="G176" s="88">
        <f t="shared" si="31"/>
        <v>1620.002</v>
      </c>
      <c r="H176" s="89"/>
    </row>
    <row r="177" spans="1:8" x14ac:dyDescent="0.25">
      <c r="A177" s="164" t="s">
        <v>32</v>
      </c>
      <c r="B177" s="164"/>
      <c r="C177" s="164"/>
      <c r="D177" s="164"/>
      <c r="E177" s="164"/>
      <c r="F177" s="164"/>
      <c r="G177" s="164"/>
      <c r="H177" s="164"/>
    </row>
    <row r="178" spans="1:8" ht="39.75" x14ac:dyDescent="0.25">
      <c r="A178" s="156" t="s">
        <v>0</v>
      </c>
      <c r="B178" s="75" t="s">
        <v>279</v>
      </c>
      <c r="C178" s="5">
        <v>178</v>
      </c>
      <c r="D178" s="6">
        <v>4.53</v>
      </c>
      <c r="E178" s="6">
        <v>7.3</v>
      </c>
      <c r="F178" s="6">
        <v>26.98</v>
      </c>
      <c r="G178" s="12">
        <v>189.19</v>
      </c>
      <c r="H178" s="7" t="s">
        <v>43</v>
      </c>
    </row>
    <row r="179" spans="1:8" ht="27" x14ac:dyDescent="0.25">
      <c r="A179" s="157"/>
      <c r="B179" s="38" t="s">
        <v>242</v>
      </c>
      <c r="C179" s="8" t="s">
        <v>243</v>
      </c>
      <c r="D179" s="9">
        <v>6.11</v>
      </c>
      <c r="E179" s="9">
        <v>5.44</v>
      </c>
      <c r="F179" s="9">
        <v>17.989999999999998</v>
      </c>
      <c r="G179" s="10">
        <v>145.34</v>
      </c>
      <c r="H179" s="7" t="s">
        <v>43</v>
      </c>
    </row>
    <row r="180" spans="1:8" x14ac:dyDescent="0.25">
      <c r="A180" s="157"/>
      <c r="B180" s="78" t="s">
        <v>108</v>
      </c>
      <c r="C180" s="5">
        <v>200</v>
      </c>
      <c r="D180" s="6">
        <v>2.46</v>
      </c>
      <c r="E180" s="6">
        <v>1.86</v>
      </c>
      <c r="F180" s="6">
        <v>10.48</v>
      </c>
      <c r="G180" s="6">
        <v>68.47</v>
      </c>
      <c r="H180" s="11" t="s">
        <v>107</v>
      </c>
    </row>
    <row r="181" spans="1:8" x14ac:dyDescent="0.25">
      <c r="A181" s="171"/>
      <c r="B181" s="111" t="s">
        <v>94</v>
      </c>
      <c r="C181" s="5">
        <v>100</v>
      </c>
      <c r="D181" s="13">
        <v>0.4</v>
      </c>
      <c r="E181" s="13">
        <v>0.4</v>
      </c>
      <c r="F181" s="13">
        <v>9.8000000000000007</v>
      </c>
      <c r="G181" s="13">
        <v>47</v>
      </c>
      <c r="H181" s="11" t="s">
        <v>95</v>
      </c>
    </row>
    <row r="182" spans="1:8" x14ac:dyDescent="0.25">
      <c r="A182" s="154" t="s">
        <v>267</v>
      </c>
      <c r="B182" s="155"/>
      <c r="C182" s="126">
        <f>C178+C179+C180+C181</f>
        <v>528</v>
      </c>
      <c r="D182" s="122">
        <f>SUM(D178:D181)</f>
        <v>13.500000000000002</v>
      </c>
      <c r="E182" s="122">
        <f t="shared" ref="E182:G182" si="32">SUM(E178:E181)</f>
        <v>15</v>
      </c>
      <c r="F182" s="122">
        <f t="shared" si="32"/>
        <v>65.25</v>
      </c>
      <c r="G182" s="122">
        <f t="shared" si="32"/>
        <v>450</v>
      </c>
      <c r="H182" s="11"/>
    </row>
    <row r="183" spans="1:8" ht="39.75" x14ac:dyDescent="0.25">
      <c r="A183" s="161" t="s">
        <v>1</v>
      </c>
      <c r="B183" s="39" t="s">
        <v>86</v>
      </c>
      <c r="C183" s="10">
        <v>60</v>
      </c>
      <c r="D183" s="12">
        <v>0.54</v>
      </c>
      <c r="E183" s="12">
        <v>2.46</v>
      </c>
      <c r="F183" s="12">
        <v>1.93</v>
      </c>
      <c r="G183" s="12">
        <v>31.99</v>
      </c>
      <c r="H183" s="11" t="s">
        <v>85</v>
      </c>
    </row>
    <row r="184" spans="1:8" ht="39.75" x14ac:dyDescent="0.25">
      <c r="A184" s="161"/>
      <c r="B184" s="38" t="s">
        <v>253</v>
      </c>
      <c r="C184" s="5">
        <v>180</v>
      </c>
      <c r="D184" s="12">
        <v>1.96</v>
      </c>
      <c r="E184" s="12">
        <v>2.44</v>
      </c>
      <c r="F184" s="12">
        <v>16.78</v>
      </c>
      <c r="G184" s="12">
        <v>75.34</v>
      </c>
      <c r="H184" s="11" t="s">
        <v>133</v>
      </c>
    </row>
    <row r="185" spans="1:8" ht="52.5" x14ac:dyDescent="0.25">
      <c r="A185" s="161"/>
      <c r="B185" s="38" t="s">
        <v>136</v>
      </c>
      <c r="C185" s="5">
        <v>70</v>
      </c>
      <c r="D185" s="12">
        <v>10.95</v>
      </c>
      <c r="E185" s="12">
        <v>10.75</v>
      </c>
      <c r="F185" s="12">
        <v>9.07</v>
      </c>
      <c r="G185" s="12">
        <v>195.75</v>
      </c>
      <c r="H185" s="11" t="s">
        <v>137</v>
      </c>
    </row>
    <row r="186" spans="1:8" ht="39.75" x14ac:dyDescent="0.25">
      <c r="A186" s="161"/>
      <c r="B186" s="38" t="s">
        <v>135</v>
      </c>
      <c r="C186" s="22">
        <v>150</v>
      </c>
      <c r="D186" s="22">
        <v>3.4</v>
      </c>
      <c r="E186" s="22">
        <v>4.8</v>
      </c>
      <c r="F186" s="22">
        <v>13.32</v>
      </c>
      <c r="G186" s="22">
        <v>112.82</v>
      </c>
      <c r="H186" s="11" t="s">
        <v>134</v>
      </c>
    </row>
    <row r="187" spans="1:8" ht="27" x14ac:dyDescent="0.25">
      <c r="A187" s="161"/>
      <c r="B187" s="39" t="s">
        <v>88</v>
      </c>
      <c r="C187" s="5">
        <v>200</v>
      </c>
      <c r="D187" s="6">
        <v>0.1</v>
      </c>
      <c r="E187" s="6">
        <v>0.04</v>
      </c>
      <c r="F187" s="6">
        <v>13.44</v>
      </c>
      <c r="G187" s="12">
        <v>54.47</v>
      </c>
      <c r="H187" s="11" t="s">
        <v>163</v>
      </c>
    </row>
    <row r="188" spans="1:8" x14ac:dyDescent="0.25">
      <c r="A188" s="161"/>
      <c r="B188" s="38" t="s">
        <v>49</v>
      </c>
      <c r="C188" s="5">
        <v>34</v>
      </c>
      <c r="D188" s="6">
        <v>0.98599999999999999</v>
      </c>
      <c r="E188" s="6">
        <v>0.27200000000000002</v>
      </c>
      <c r="F188" s="6">
        <v>18.87</v>
      </c>
      <c r="G188" s="6">
        <v>81.872000000000014</v>
      </c>
      <c r="H188" s="11" t="s">
        <v>51</v>
      </c>
    </row>
    <row r="189" spans="1:8" x14ac:dyDescent="0.25">
      <c r="A189" s="161"/>
      <c r="B189" s="38" t="s">
        <v>50</v>
      </c>
      <c r="C189" s="5">
        <v>30</v>
      </c>
      <c r="D189" s="6">
        <v>0.96</v>
      </c>
      <c r="E189" s="6">
        <v>0.24</v>
      </c>
      <c r="F189" s="6">
        <v>17.940000000000001</v>
      </c>
      <c r="G189" s="6">
        <v>77.760000000000005</v>
      </c>
      <c r="H189" s="11" t="s">
        <v>52</v>
      </c>
    </row>
    <row r="190" spans="1:8" x14ac:dyDescent="0.25">
      <c r="A190" s="181" t="s">
        <v>15</v>
      </c>
      <c r="B190" s="181"/>
      <c r="C190" s="123">
        <f>C183+C184+C185+C186+C187+C188+C189</f>
        <v>724</v>
      </c>
      <c r="D190" s="124">
        <f>SUM(D183:D189)</f>
        <v>18.896000000000001</v>
      </c>
      <c r="E190" s="124">
        <f t="shared" ref="E190:G190" si="33">SUM(E183:E189)</f>
        <v>21.001999999999995</v>
      </c>
      <c r="F190" s="124">
        <f t="shared" si="33"/>
        <v>91.35</v>
      </c>
      <c r="G190" s="124">
        <f t="shared" si="33"/>
        <v>630.00199999999995</v>
      </c>
      <c r="H190" s="11"/>
    </row>
    <row r="191" spans="1:8" ht="28.5" x14ac:dyDescent="0.25">
      <c r="A191" s="159" t="s">
        <v>2</v>
      </c>
      <c r="B191" s="38" t="s">
        <v>93</v>
      </c>
      <c r="C191" s="5">
        <v>50</v>
      </c>
      <c r="D191" s="6">
        <v>1.55</v>
      </c>
      <c r="E191" s="6">
        <v>0.1</v>
      </c>
      <c r="F191" s="6">
        <v>3.25</v>
      </c>
      <c r="G191" s="6">
        <v>20</v>
      </c>
      <c r="H191" s="11" t="s">
        <v>167</v>
      </c>
    </row>
    <row r="192" spans="1:8" ht="28.5" customHeight="1" x14ac:dyDescent="0.25">
      <c r="A192" s="160"/>
      <c r="B192" s="75" t="s">
        <v>227</v>
      </c>
      <c r="C192" s="5">
        <v>155</v>
      </c>
      <c r="D192" s="6">
        <v>9.9700000000000006</v>
      </c>
      <c r="E192" s="6">
        <v>12.39</v>
      </c>
      <c r="F192" s="6">
        <v>23.6</v>
      </c>
      <c r="G192" s="6">
        <v>245.84</v>
      </c>
      <c r="H192" s="11" t="s">
        <v>168</v>
      </c>
    </row>
    <row r="193" spans="1:8" x14ac:dyDescent="0.25">
      <c r="A193" s="160"/>
      <c r="B193" s="38" t="s">
        <v>50</v>
      </c>
      <c r="C193" s="5">
        <v>35</v>
      </c>
      <c r="D193" s="6">
        <v>1.1200000000000001</v>
      </c>
      <c r="E193" s="6">
        <v>0.28000000000000003</v>
      </c>
      <c r="F193" s="6">
        <v>20.93</v>
      </c>
      <c r="G193" s="6">
        <v>90.72</v>
      </c>
      <c r="H193" s="11" t="s">
        <v>52</v>
      </c>
    </row>
    <row r="194" spans="1:8" x14ac:dyDescent="0.25">
      <c r="A194" s="160"/>
      <c r="B194" s="38" t="s">
        <v>139</v>
      </c>
      <c r="C194" s="5">
        <v>60</v>
      </c>
      <c r="D194" s="6">
        <v>4.59</v>
      </c>
      <c r="E194" s="6">
        <v>3.45</v>
      </c>
      <c r="F194" s="6">
        <v>23.93</v>
      </c>
      <c r="G194" s="6">
        <v>145.11000000000001</v>
      </c>
      <c r="H194" s="11" t="s">
        <v>138</v>
      </c>
    </row>
    <row r="195" spans="1:8" x14ac:dyDescent="0.25">
      <c r="A195" s="160"/>
      <c r="B195" s="39" t="s">
        <v>58</v>
      </c>
      <c r="C195" s="5">
        <v>200</v>
      </c>
      <c r="D195" s="6">
        <v>0.09</v>
      </c>
      <c r="E195" s="6">
        <v>0.02</v>
      </c>
      <c r="F195" s="6">
        <v>7.28</v>
      </c>
      <c r="G195" s="6">
        <v>29.71</v>
      </c>
      <c r="H195" s="11" t="s">
        <v>59</v>
      </c>
    </row>
    <row r="196" spans="1:8" x14ac:dyDescent="0.25">
      <c r="A196" s="182" t="s">
        <v>39</v>
      </c>
      <c r="B196" s="183"/>
      <c r="C196" s="123">
        <f>C191+C192+C193+C194+C195</f>
        <v>500</v>
      </c>
      <c r="D196" s="124">
        <v>16.2</v>
      </c>
      <c r="E196" s="124">
        <v>18</v>
      </c>
      <c r="F196" s="124">
        <v>78.3</v>
      </c>
      <c r="G196" s="124">
        <v>540</v>
      </c>
      <c r="H196" s="11"/>
    </row>
    <row r="197" spans="1:8" x14ac:dyDescent="0.25">
      <c r="A197" s="190" t="s">
        <v>33</v>
      </c>
      <c r="B197" s="191"/>
      <c r="C197" s="93"/>
      <c r="D197" s="88">
        <f>D182+D190+D196</f>
        <v>48.596000000000004</v>
      </c>
      <c r="E197" s="88">
        <f t="shared" ref="E197:G197" si="34">E182+E190+E196</f>
        <v>54.001999999999995</v>
      </c>
      <c r="F197" s="88">
        <f t="shared" si="34"/>
        <v>234.89999999999998</v>
      </c>
      <c r="G197" s="88">
        <f t="shared" si="34"/>
        <v>1620.002</v>
      </c>
      <c r="H197" s="89"/>
    </row>
    <row r="198" spans="1:8" ht="45" customHeight="1" x14ac:dyDescent="0.25">
      <c r="A198" s="134"/>
      <c r="B198" s="135"/>
      <c r="C198" s="93"/>
      <c r="D198" s="88"/>
      <c r="E198" s="88"/>
      <c r="F198" s="88"/>
      <c r="G198" s="88"/>
      <c r="H198" s="89"/>
    </row>
    <row r="199" spans="1:8" x14ac:dyDescent="0.25">
      <c r="A199" s="164" t="s">
        <v>34</v>
      </c>
      <c r="B199" s="164"/>
      <c r="C199" s="164"/>
      <c r="D199" s="164"/>
      <c r="E199" s="164"/>
      <c r="F199" s="164"/>
      <c r="G199" s="164"/>
      <c r="H199" s="164"/>
    </row>
    <row r="200" spans="1:8" ht="39.75" x14ac:dyDescent="0.25">
      <c r="A200" s="156" t="s">
        <v>0</v>
      </c>
      <c r="B200" s="115" t="s">
        <v>288</v>
      </c>
      <c r="C200" s="5">
        <v>165</v>
      </c>
      <c r="D200" s="6">
        <v>6.56</v>
      </c>
      <c r="E200" s="6">
        <v>2.0499999999999998</v>
      </c>
      <c r="F200" s="6">
        <v>27.33</v>
      </c>
      <c r="G200" s="12">
        <v>154.02000000000001</v>
      </c>
      <c r="H200" s="7" t="s">
        <v>286</v>
      </c>
    </row>
    <row r="201" spans="1:8" x14ac:dyDescent="0.25">
      <c r="A201" s="157"/>
      <c r="B201" s="75" t="s">
        <v>266</v>
      </c>
      <c r="C201" s="5">
        <v>45</v>
      </c>
      <c r="D201" s="6">
        <v>2.34</v>
      </c>
      <c r="E201" s="6">
        <v>8.85</v>
      </c>
      <c r="F201" s="6">
        <v>15.56</v>
      </c>
      <c r="G201" s="12">
        <v>151.21</v>
      </c>
      <c r="H201" s="11" t="s">
        <v>65</v>
      </c>
    </row>
    <row r="202" spans="1:8" ht="27" x14ac:dyDescent="0.25">
      <c r="A202" s="157"/>
      <c r="B202" s="39" t="s">
        <v>64</v>
      </c>
      <c r="C202" s="5">
        <v>200</v>
      </c>
      <c r="D202" s="6">
        <v>1.36</v>
      </c>
      <c r="E202" s="6">
        <v>1.1000000000000001</v>
      </c>
      <c r="F202" s="6">
        <v>9.4</v>
      </c>
      <c r="G202" s="6">
        <v>52.97</v>
      </c>
      <c r="H202" s="11" t="s">
        <v>63</v>
      </c>
    </row>
    <row r="203" spans="1:8" x14ac:dyDescent="0.25">
      <c r="A203" s="171"/>
      <c r="B203" s="111" t="s">
        <v>132</v>
      </c>
      <c r="C203" s="5">
        <v>120</v>
      </c>
      <c r="D203" s="6">
        <v>3.24</v>
      </c>
      <c r="E203" s="6">
        <v>3</v>
      </c>
      <c r="F203" s="6">
        <v>12.96</v>
      </c>
      <c r="G203" s="12">
        <v>91.8</v>
      </c>
      <c r="H203" s="11" t="s">
        <v>161</v>
      </c>
    </row>
    <row r="204" spans="1:8" x14ac:dyDescent="0.25">
      <c r="A204" s="154" t="s">
        <v>267</v>
      </c>
      <c r="B204" s="155"/>
      <c r="C204" s="121">
        <f>C200+C201+C202+C203</f>
        <v>530</v>
      </c>
      <c r="D204" s="122">
        <f>SUM(D200:D203)</f>
        <v>13.499999999999998</v>
      </c>
      <c r="E204" s="122">
        <f t="shared" ref="E204:G204" si="35">SUM(E200:E203)</f>
        <v>14.999999999999998</v>
      </c>
      <c r="F204" s="122">
        <f t="shared" si="35"/>
        <v>65.25</v>
      </c>
      <c r="G204" s="122">
        <f t="shared" si="35"/>
        <v>450.00000000000006</v>
      </c>
      <c r="H204" s="11"/>
    </row>
    <row r="205" spans="1:8" ht="39.75" x14ac:dyDescent="0.25">
      <c r="A205" s="161" t="s">
        <v>1</v>
      </c>
      <c r="B205" s="38" t="s">
        <v>141</v>
      </c>
      <c r="C205" s="5">
        <v>60</v>
      </c>
      <c r="D205" s="6">
        <v>1.75</v>
      </c>
      <c r="E205" s="6">
        <v>3.62</v>
      </c>
      <c r="F205" s="6">
        <v>4.2300000000000004</v>
      </c>
      <c r="G205" s="6">
        <v>56.5</v>
      </c>
      <c r="H205" s="11" t="s">
        <v>140</v>
      </c>
    </row>
    <row r="206" spans="1:8" ht="54" x14ac:dyDescent="0.25">
      <c r="A206" s="161"/>
      <c r="B206" s="38" t="s">
        <v>254</v>
      </c>
      <c r="C206" s="5">
        <v>190</v>
      </c>
      <c r="D206" s="16">
        <v>4.71</v>
      </c>
      <c r="E206" s="16">
        <v>3.69</v>
      </c>
      <c r="F206" s="16">
        <v>16.47</v>
      </c>
      <c r="G206" s="16">
        <v>127.66</v>
      </c>
      <c r="H206" s="11" t="s">
        <v>142</v>
      </c>
    </row>
    <row r="207" spans="1:8" ht="39.75" x14ac:dyDescent="0.25">
      <c r="A207" s="161"/>
      <c r="B207" s="38" t="s">
        <v>235</v>
      </c>
      <c r="C207" s="10">
        <v>70</v>
      </c>
      <c r="D207" s="12">
        <v>7.68</v>
      </c>
      <c r="E207" s="12">
        <v>10.23</v>
      </c>
      <c r="F207" s="12">
        <v>2.02</v>
      </c>
      <c r="G207" s="12">
        <v>121.21</v>
      </c>
      <c r="H207" s="11" t="s">
        <v>145</v>
      </c>
    </row>
    <row r="208" spans="1:8" ht="27" x14ac:dyDescent="0.25">
      <c r="A208" s="161"/>
      <c r="B208" s="39" t="s">
        <v>144</v>
      </c>
      <c r="C208" s="5">
        <v>130</v>
      </c>
      <c r="D208" s="6">
        <v>2.82</v>
      </c>
      <c r="E208" s="6">
        <v>3.04</v>
      </c>
      <c r="F208" s="6">
        <v>22.7</v>
      </c>
      <c r="G208" s="12">
        <v>129.44</v>
      </c>
      <c r="H208" s="11" t="s">
        <v>143</v>
      </c>
    </row>
    <row r="209" spans="1:8" ht="27" x14ac:dyDescent="0.25">
      <c r="A209" s="161"/>
      <c r="B209" s="39" t="s">
        <v>259</v>
      </c>
      <c r="C209" s="5">
        <v>200</v>
      </c>
      <c r="D209" s="6">
        <v>0.41</v>
      </c>
      <c r="E209" s="6">
        <v>0.02</v>
      </c>
      <c r="F209" s="6">
        <v>17.100000000000001</v>
      </c>
      <c r="G209" s="6">
        <v>70.19</v>
      </c>
      <c r="H209" s="11" t="s">
        <v>53</v>
      </c>
    </row>
    <row r="210" spans="1:8" x14ac:dyDescent="0.25">
      <c r="A210" s="161"/>
      <c r="B210" s="38" t="s">
        <v>49</v>
      </c>
      <c r="C210" s="5">
        <v>25</v>
      </c>
      <c r="D210" s="6">
        <v>0.72499999999999998</v>
      </c>
      <c r="E210" s="6">
        <v>0.2</v>
      </c>
      <c r="F210" s="6">
        <v>13.875</v>
      </c>
      <c r="G210" s="6">
        <v>60.2</v>
      </c>
      <c r="H210" s="11" t="s">
        <v>51</v>
      </c>
    </row>
    <row r="211" spans="1:8" x14ac:dyDescent="0.25">
      <c r="A211" s="161"/>
      <c r="B211" s="38" t="s">
        <v>50</v>
      </c>
      <c r="C211" s="5">
        <v>25</v>
      </c>
      <c r="D211" s="6">
        <v>0.8</v>
      </c>
      <c r="E211" s="6">
        <v>0.2</v>
      </c>
      <c r="F211" s="6">
        <v>14.95</v>
      </c>
      <c r="G211" s="6">
        <v>64.8</v>
      </c>
      <c r="H211" s="11" t="s">
        <v>52</v>
      </c>
    </row>
    <row r="212" spans="1:8" x14ac:dyDescent="0.25">
      <c r="A212" s="181" t="s">
        <v>15</v>
      </c>
      <c r="B212" s="181"/>
      <c r="C212" s="123">
        <f>C205+C206+C207+C208+C209+C210+C211</f>
        <v>700</v>
      </c>
      <c r="D212" s="124">
        <f>SUM(D205:D211)</f>
        <v>18.895000000000003</v>
      </c>
      <c r="E212" s="124">
        <f t="shared" ref="E212:G212" si="36">SUM(E205:E211)</f>
        <v>20.999999999999996</v>
      </c>
      <c r="F212" s="124">
        <f t="shared" si="36"/>
        <v>91.345000000000013</v>
      </c>
      <c r="G212" s="124">
        <f t="shared" si="36"/>
        <v>630</v>
      </c>
      <c r="H212" s="11"/>
    </row>
    <row r="213" spans="1:8" ht="52.5" x14ac:dyDescent="0.25">
      <c r="A213" s="159" t="s">
        <v>2</v>
      </c>
      <c r="B213" s="78" t="s">
        <v>146</v>
      </c>
      <c r="C213" s="10">
        <v>150</v>
      </c>
      <c r="D213" s="12">
        <v>12.27</v>
      </c>
      <c r="E213" s="12">
        <v>15.49</v>
      </c>
      <c r="F213" s="12">
        <v>22.48</v>
      </c>
      <c r="G213" s="12">
        <v>262.26</v>
      </c>
      <c r="H213" s="11" t="s">
        <v>175</v>
      </c>
    </row>
    <row r="214" spans="1:8" ht="39.75" x14ac:dyDescent="0.25">
      <c r="A214" s="160"/>
      <c r="B214" s="38" t="s">
        <v>147</v>
      </c>
      <c r="C214" s="17">
        <v>60</v>
      </c>
      <c r="D214" s="20">
        <v>2.36</v>
      </c>
      <c r="E214" s="20">
        <v>2.1</v>
      </c>
      <c r="F214" s="20">
        <v>25.36</v>
      </c>
      <c r="G214" s="20">
        <v>129.78</v>
      </c>
      <c r="H214" s="11" t="s">
        <v>176</v>
      </c>
    </row>
    <row r="215" spans="1:8" x14ac:dyDescent="0.25">
      <c r="A215" s="160"/>
      <c r="B215" s="39" t="s">
        <v>103</v>
      </c>
      <c r="C215" s="5">
        <v>200</v>
      </c>
      <c r="D215" s="6">
        <v>0.14000000000000001</v>
      </c>
      <c r="E215" s="6">
        <v>0.03</v>
      </c>
      <c r="F215" s="6">
        <v>7.42</v>
      </c>
      <c r="G215" s="6">
        <v>30.74</v>
      </c>
      <c r="H215" s="11" t="s">
        <v>170</v>
      </c>
    </row>
    <row r="216" spans="1:8" x14ac:dyDescent="0.25">
      <c r="A216" s="160"/>
      <c r="B216" s="38" t="s">
        <v>49</v>
      </c>
      <c r="C216" s="5">
        <v>25</v>
      </c>
      <c r="D216" s="6">
        <v>0.72499999999999998</v>
      </c>
      <c r="E216" s="6">
        <v>0.2</v>
      </c>
      <c r="F216" s="6">
        <v>11.88</v>
      </c>
      <c r="G216" s="6">
        <v>60.2</v>
      </c>
      <c r="H216" s="11" t="s">
        <v>51</v>
      </c>
    </row>
    <row r="217" spans="1:8" x14ac:dyDescent="0.25">
      <c r="A217" s="160"/>
      <c r="B217" s="38" t="s">
        <v>50</v>
      </c>
      <c r="C217" s="5">
        <v>22</v>
      </c>
      <c r="D217" s="6">
        <v>0.70400000000000007</v>
      </c>
      <c r="E217" s="6">
        <v>0.17600000000000002</v>
      </c>
      <c r="F217" s="6">
        <v>11.16</v>
      </c>
      <c r="G217" s="6">
        <v>57.023999999999994</v>
      </c>
      <c r="H217" s="11" t="s">
        <v>52</v>
      </c>
    </row>
    <row r="218" spans="1:8" x14ac:dyDescent="0.25">
      <c r="A218" s="182" t="s">
        <v>39</v>
      </c>
      <c r="B218" s="183"/>
      <c r="C218" s="123">
        <f>C213+C214+C215+C216+C217</f>
        <v>457</v>
      </c>
      <c r="D218" s="124">
        <f>SUM(D213:D217)</f>
        <v>16.198999999999998</v>
      </c>
      <c r="E218" s="124">
        <f t="shared" ref="E218:G218" si="37">SUM(E213:E217)</f>
        <v>17.995999999999999</v>
      </c>
      <c r="F218" s="124">
        <f t="shared" si="37"/>
        <v>78.3</v>
      </c>
      <c r="G218" s="124">
        <f t="shared" si="37"/>
        <v>540.00399999999991</v>
      </c>
      <c r="H218" s="11"/>
    </row>
    <row r="219" spans="1:8" x14ac:dyDescent="0.25">
      <c r="A219" s="199" t="s">
        <v>35</v>
      </c>
      <c r="B219" s="199"/>
      <c r="C219" s="93"/>
      <c r="D219" s="88">
        <v>48.6</v>
      </c>
      <c r="E219" s="88">
        <f t="shared" ref="E219:G219" si="38">E204+E212+E218</f>
        <v>53.995999999999995</v>
      </c>
      <c r="F219" s="88">
        <f t="shared" si="38"/>
        <v>234.89500000000004</v>
      </c>
      <c r="G219" s="88">
        <f t="shared" si="38"/>
        <v>1620.0039999999999</v>
      </c>
      <c r="H219" s="89"/>
    </row>
    <row r="220" spans="1:8" x14ac:dyDescent="0.25">
      <c r="A220" s="136"/>
      <c r="B220" s="136"/>
      <c r="C220" s="93"/>
      <c r="D220" s="88"/>
      <c r="E220" s="88"/>
      <c r="F220" s="88"/>
      <c r="G220" s="88"/>
      <c r="H220" s="89"/>
    </row>
    <row r="221" spans="1:8" x14ac:dyDescent="0.25">
      <c r="A221" s="164" t="s">
        <v>36</v>
      </c>
      <c r="B221" s="164"/>
      <c r="C221" s="164"/>
      <c r="D221" s="164"/>
      <c r="E221" s="164"/>
      <c r="F221" s="164"/>
      <c r="G221" s="164"/>
      <c r="H221" s="164"/>
    </row>
    <row r="222" spans="1:8" ht="39" customHeight="1" x14ac:dyDescent="0.25">
      <c r="A222" s="156" t="s">
        <v>0</v>
      </c>
      <c r="B222" s="38" t="s">
        <v>149</v>
      </c>
      <c r="C222" s="19" t="s">
        <v>284</v>
      </c>
      <c r="D222" s="6">
        <v>4.08</v>
      </c>
      <c r="E222" s="6">
        <v>5.43</v>
      </c>
      <c r="F222" s="6">
        <v>20.190000000000001</v>
      </c>
      <c r="G222" s="10">
        <v>145.91</v>
      </c>
      <c r="H222" s="7" t="s">
        <v>148</v>
      </c>
    </row>
    <row r="223" spans="1:8" ht="27" x14ac:dyDescent="0.25">
      <c r="A223" s="157"/>
      <c r="B223" s="38" t="s">
        <v>242</v>
      </c>
      <c r="C223" s="8" t="s">
        <v>243</v>
      </c>
      <c r="D223" s="9">
        <v>6.11</v>
      </c>
      <c r="E223" s="9">
        <v>5.44</v>
      </c>
      <c r="F223" s="9">
        <v>17.989999999999998</v>
      </c>
      <c r="G223" s="10">
        <v>145.34</v>
      </c>
      <c r="H223" s="7" t="s">
        <v>43</v>
      </c>
    </row>
    <row r="224" spans="1:8" ht="27" x14ac:dyDescent="0.25">
      <c r="A224" s="157"/>
      <c r="B224" s="39" t="s">
        <v>40</v>
      </c>
      <c r="C224" s="5">
        <v>200</v>
      </c>
      <c r="D224" s="6">
        <v>2.2200000000000002</v>
      </c>
      <c r="E224" s="6">
        <v>1.84</v>
      </c>
      <c r="F224" s="6">
        <v>10.9</v>
      </c>
      <c r="G224" s="6">
        <v>69.099999999999994</v>
      </c>
      <c r="H224" s="11" t="s">
        <v>41</v>
      </c>
    </row>
    <row r="225" spans="1:8" x14ac:dyDescent="0.25">
      <c r="A225" s="157"/>
      <c r="B225" s="40" t="s">
        <v>188</v>
      </c>
      <c r="C225" s="17">
        <v>100</v>
      </c>
      <c r="D225" s="17">
        <v>0.34</v>
      </c>
      <c r="E225" s="17">
        <v>0.32</v>
      </c>
      <c r="F225" s="17">
        <v>8.16</v>
      </c>
      <c r="G225" s="17">
        <v>36.9</v>
      </c>
      <c r="H225" s="11" t="s">
        <v>46</v>
      </c>
    </row>
    <row r="226" spans="1:8" x14ac:dyDescent="0.25">
      <c r="A226" s="171"/>
      <c r="B226" s="40" t="s">
        <v>268</v>
      </c>
      <c r="C226" s="17">
        <v>12</v>
      </c>
      <c r="D226" s="17">
        <v>0.75</v>
      </c>
      <c r="E226" s="17">
        <v>1.97</v>
      </c>
      <c r="F226" s="17">
        <v>8.01</v>
      </c>
      <c r="G226" s="17">
        <v>52.75</v>
      </c>
      <c r="H226" s="11" t="s">
        <v>269</v>
      </c>
    </row>
    <row r="227" spans="1:8" x14ac:dyDescent="0.25">
      <c r="A227" s="154" t="s">
        <v>267</v>
      </c>
      <c r="B227" s="155"/>
      <c r="C227" s="126">
        <f>C222+C223+C224+C225+C226</f>
        <v>547</v>
      </c>
      <c r="D227" s="122">
        <f>SUM(D222:D226)</f>
        <v>13.500000000000002</v>
      </c>
      <c r="E227" s="122">
        <f t="shared" ref="E227:G227" si="39">SUM(E222:E226)</f>
        <v>15.000000000000002</v>
      </c>
      <c r="F227" s="122">
        <f t="shared" si="39"/>
        <v>65.25</v>
      </c>
      <c r="G227" s="122">
        <f t="shared" si="39"/>
        <v>450</v>
      </c>
      <c r="H227" s="11"/>
    </row>
    <row r="228" spans="1:8" x14ac:dyDescent="0.25">
      <c r="A228" s="161" t="s">
        <v>1</v>
      </c>
      <c r="B228" s="38" t="s">
        <v>237</v>
      </c>
      <c r="C228" s="5">
        <v>60</v>
      </c>
      <c r="D228" s="13">
        <v>0.42</v>
      </c>
      <c r="E228" s="13">
        <v>0.06</v>
      </c>
      <c r="F228" s="13">
        <v>1.1399999999999999</v>
      </c>
      <c r="G228" s="13">
        <v>6.78</v>
      </c>
      <c r="H228" s="11" t="s">
        <v>119</v>
      </c>
    </row>
    <row r="229" spans="1:8" ht="39.75" x14ac:dyDescent="0.25">
      <c r="A229" s="161"/>
      <c r="B229" s="38" t="s">
        <v>236</v>
      </c>
      <c r="C229" s="5">
        <v>190</v>
      </c>
      <c r="D229" s="16">
        <v>1.79</v>
      </c>
      <c r="E229" s="16">
        <v>4.7300000000000004</v>
      </c>
      <c r="F229" s="16">
        <v>10.4</v>
      </c>
      <c r="G229" s="16">
        <v>95.42</v>
      </c>
      <c r="H229" s="11" t="s">
        <v>177</v>
      </c>
    </row>
    <row r="230" spans="1:8" ht="51" customHeight="1" x14ac:dyDescent="0.25">
      <c r="A230" s="161"/>
      <c r="B230" s="78" t="s">
        <v>152</v>
      </c>
      <c r="C230" s="10">
        <v>70</v>
      </c>
      <c r="D230" s="12">
        <v>12.28</v>
      </c>
      <c r="E230" s="12">
        <v>9.5500000000000007</v>
      </c>
      <c r="F230" s="12">
        <v>16.14</v>
      </c>
      <c r="G230" s="12">
        <v>219.12</v>
      </c>
      <c r="H230" s="11" t="s">
        <v>178</v>
      </c>
    </row>
    <row r="231" spans="1:8" ht="39.75" x14ac:dyDescent="0.25">
      <c r="A231" s="161"/>
      <c r="B231" s="78" t="s">
        <v>151</v>
      </c>
      <c r="C231" s="10">
        <v>130</v>
      </c>
      <c r="D231" s="12">
        <v>1.82</v>
      </c>
      <c r="E231" s="12">
        <v>6.04</v>
      </c>
      <c r="F231" s="12">
        <v>16.55</v>
      </c>
      <c r="G231" s="12">
        <v>104.22</v>
      </c>
      <c r="H231" s="11" t="s">
        <v>150</v>
      </c>
    </row>
    <row r="232" spans="1:8" x14ac:dyDescent="0.25">
      <c r="A232" s="161"/>
      <c r="B232" s="113" t="s">
        <v>265</v>
      </c>
      <c r="C232" s="17">
        <v>180</v>
      </c>
      <c r="D232" s="17">
        <v>0.9</v>
      </c>
      <c r="E232" s="17">
        <v>0.18</v>
      </c>
      <c r="F232" s="17">
        <v>15.18</v>
      </c>
      <c r="G232" s="17">
        <v>65.94</v>
      </c>
      <c r="H232" s="11" t="s">
        <v>67</v>
      </c>
    </row>
    <row r="233" spans="1:8" x14ac:dyDescent="0.25">
      <c r="A233" s="161"/>
      <c r="B233" s="38" t="s">
        <v>49</v>
      </c>
      <c r="C233" s="5">
        <v>29</v>
      </c>
      <c r="D233" s="6">
        <v>0.84099999999999997</v>
      </c>
      <c r="E233" s="6">
        <v>0.23200000000000004</v>
      </c>
      <c r="F233" s="6">
        <v>16.094999999999999</v>
      </c>
      <c r="G233" s="6">
        <v>69.832000000000008</v>
      </c>
      <c r="H233" s="11" t="s">
        <v>51</v>
      </c>
    </row>
    <row r="234" spans="1:8" x14ac:dyDescent="0.25">
      <c r="A234" s="161"/>
      <c r="B234" s="38" t="s">
        <v>50</v>
      </c>
      <c r="C234" s="5">
        <v>26</v>
      </c>
      <c r="D234" s="6">
        <v>0.84800000000000009</v>
      </c>
      <c r="E234" s="6">
        <v>0.21200000000000002</v>
      </c>
      <c r="F234" s="6">
        <v>15.846999999999998</v>
      </c>
      <c r="G234" s="6">
        <v>68.687999999999988</v>
      </c>
      <c r="H234" s="11" t="s">
        <v>52</v>
      </c>
    </row>
    <row r="235" spans="1:8" x14ac:dyDescent="0.25">
      <c r="A235" s="181" t="s">
        <v>15</v>
      </c>
      <c r="B235" s="181"/>
      <c r="C235" s="123">
        <f>C228+C229+C230+C231+C232+C233+C234</f>
        <v>685</v>
      </c>
      <c r="D235" s="124">
        <f>SUM(D228:D234)</f>
        <v>18.898999999999997</v>
      </c>
      <c r="E235" s="124">
        <f t="shared" ref="E235:G235" si="40">SUM(E228:E234)</f>
        <v>21.003999999999998</v>
      </c>
      <c r="F235" s="124">
        <f t="shared" si="40"/>
        <v>91.35199999999999</v>
      </c>
      <c r="G235" s="124">
        <f t="shared" si="40"/>
        <v>630</v>
      </c>
      <c r="H235" s="11"/>
    </row>
    <row r="236" spans="1:8" ht="39.75" x14ac:dyDescent="0.25">
      <c r="A236" s="159" t="s">
        <v>2</v>
      </c>
      <c r="B236" s="41" t="s">
        <v>153</v>
      </c>
      <c r="C236" s="36">
        <v>60</v>
      </c>
      <c r="D236" s="36">
        <v>0.78</v>
      </c>
      <c r="E236" s="36">
        <v>2.48</v>
      </c>
      <c r="F236" s="36">
        <v>4.74</v>
      </c>
      <c r="G236" s="36">
        <v>44.37</v>
      </c>
      <c r="H236" s="11" t="s">
        <v>179</v>
      </c>
    </row>
    <row r="237" spans="1:8" ht="52.5" x14ac:dyDescent="0.25">
      <c r="A237" s="160"/>
      <c r="B237" s="39" t="s">
        <v>155</v>
      </c>
      <c r="C237" s="5">
        <v>160</v>
      </c>
      <c r="D237" s="6">
        <v>13.57</v>
      </c>
      <c r="E237" s="6">
        <v>15.06</v>
      </c>
      <c r="F237" s="6">
        <v>29.17</v>
      </c>
      <c r="G237" s="12">
        <v>306.55</v>
      </c>
      <c r="H237" s="11" t="s">
        <v>180</v>
      </c>
    </row>
    <row r="238" spans="1:8" ht="27" x14ac:dyDescent="0.25">
      <c r="A238" s="160"/>
      <c r="B238" s="39" t="s">
        <v>154</v>
      </c>
      <c r="C238" s="5">
        <v>200</v>
      </c>
      <c r="D238" s="6">
        <v>0.19</v>
      </c>
      <c r="E238" s="6">
        <v>0.02</v>
      </c>
      <c r="F238" s="6">
        <v>13.05</v>
      </c>
      <c r="G238" s="6">
        <v>53.15</v>
      </c>
      <c r="H238" s="11" t="s">
        <v>181</v>
      </c>
    </row>
    <row r="239" spans="1:8" x14ac:dyDescent="0.25">
      <c r="A239" s="160"/>
      <c r="B239" s="38" t="s">
        <v>49</v>
      </c>
      <c r="C239" s="5">
        <v>29</v>
      </c>
      <c r="D239" s="6">
        <v>0.84099999999999997</v>
      </c>
      <c r="E239" s="6">
        <v>0.23200000000000004</v>
      </c>
      <c r="F239" s="6">
        <v>16.09</v>
      </c>
      <c r="G239" s="6">
        <v>69.832000000000008</v>
      </c>
      <c r="H239" s="11" t="s">
        <v>51</v>
      </c>
    </row>
    <row r="240" spans="1:8" x14ac:dyDescent="0.25">
      <c r="A240" s="165"/>
      <c r="B240" s="38" t="s">
        <v>50</v>
      </c>
      <c r="C240" s="5">
        <v>25</v>
      </c>
      <c r="D240" s="6">
        <v>0.81600000000000006</v>
      </c>
      <c r="E240" s="6">
        <v>0.20400000000000001</v>
      </c>
      <c r="F240" s="6">
        <v>15.248999999999999</v>
      </c>
      <c r="G240" s="6">
        <v>66.095999999999989</v>
      </c>
      <c r="H240" s="11" t="s">
        <v>52</v>
      </c>
    </row>
    <row r="241" spans="1:8" x14ac:dyDescent="0.25">
      <c r="A241" s="182" t="s">
        <v>39</v>
      </c>
      <c r="B241" s="183"/>
      <c r="C241" s="123">
        <f>C236+C237+C238+C239+C240</f>
        <v>474</v>
      </c>
      <c r="D241" s="124">
        <f>SUM(D236:D240)</f>
        <v>16.196999999999999</v>
      </c>
      <c r="E241" s="124">
        <f t="shared" ref="E241:G241" si="41">SUM(E236:E240)</f>
        <v>17.995999999999999</v>
      </c>
      <c r="F241" s="124">
        <f t="shared" si="41"/>
        <v>78.299000000000007</v>
      </c>
      <c r="G241" s="124">
        <f t="shared" si="41"/>
        <v>539.99799999999993</v>
      </c>
      <c r="H241" s="11"/>
    </row>
    <row r="242" spans="1:8" x14ac:dyDescent="0.25">
      <c r="A242" s="211" t="s">
        <v>37</v>
      </c>
      <c r="B242" s="211"/>
      <c r="C242" s="101"/>
      <c r="D242" s="102">
        <f>D227+D235+D241</f>
        <v>48.596000000000004</v>
      </c>
      <c r="E242" s="102">
        <f t="shared" ref="E242:G242" si="42">E227+E235+E241</f>
        <v>54</v>
      </c>
      <c r="F242" s="102">
        <f t="shared" si="42"/>
        <v>234.90099999999998</v>
      </c>
      <c r="G242" s="102">
        <f t="shared" si="42"/>
        <v>1619.998</v>
      </c>
      <c r="H242" s="103"/>
    </row>
    <row r="243" spans="1:8" ht="15" x14ac:dyDescent="0.25">
      <c r="A243" s="196"/>
      <c r="B243" s="197"/>
      <c r="C243" s="197"/>
      <c r="D243" s="197"/>
      <c r="E243" s="197"/>
      <c r="F243" s="197"/>
      <c r="G243" s="197"/>
      <c r="H243" s="198"/>
    </row>
    <row r="244" spans="1:8" x14ac:dyDescent="0.25">
      <c r="A244" s="25"/>
      <c r="C244" s="152" t="s">
        <v>282</v>
      </c>
      <c r="D244" s="153" t="s">
        <v>281</v>
      </c>
      <c r="E244" s="153"/>
      <c r="F244" s="153"/>
      <c r="G244" s="150" t="s">
        <v>283</v>
      </c>
      <c r="H244" s="24"/>
    </row>
    <row r="245" spans="1:8" x14ac:dyDescent="0.25">
      <c r="C245" s="152"/>
      <c r="D245" s="4" t="s">
        <v>9</v>
      </c>
      <c r="E245" s="4" t="s">
        <v>10</v>
      </c>
      <c r="F245" s="4" t="s">
        <v>11</v>
      </c>
      <c r="G245" s="151"/>
    </row>
    <row r="246" spans="1:8" ht="15" x14ac:dyDescent="0.25">
      <c r="A246" s="175" t="s">
        <v>121</v>
      </c>
      <c r="B246" s="176"/>
      <c r="C246" s="80">
        <f>(C140+C160+C182+C204+C227)/5</f>
        <v>530</v>
      </c>
      <c r="D246" s="45">
        <f t="shared" ref="D246:G246" si="43">(D140+D160+D182+D204+D227)/5</f>
        <v>13.5</v>
      </c>
      <c r="E246" s="45">
        <f t="shared" si="43"/>
        <v>15</v>
      </c>
      <c r="F246" s="45">
        <f t="shared" si="43"/>
        <v>65.25</v>
      </c>
      <c r="G246" s="45">
        <f t="shared" si="43"/>
        <v>450</v>
      </c>
      <c r="H246" s="72" t="s">
        <v>285</v>
      </c>
    </row>
    <row r="247" spans="1:8" ht="15" x14ac:dyDescent="0.25">
      <c r="A247" s="175" t="s">
        <v>185</v>
      </c>
      <c r="B247" s="176"/>
      <c r="C247" s="80">
        <f>(C147+C168+C190+C212+C235)/5</f>
        <v>700.6</v>
      </c>
      <c r="D247" s="45">
        <f t="shared" ref="D247:G247" si="44">(D147+D168+D190+D212+D235)/5</f>
        <v>18.896800000000002</v>
      </c>
      <c r="E247" s="45">
        <f t="shared" si="44"/>
        <v>21.001599999999996</v>
      </c>
      <c r="F247" s="45">
        <f t="shared" si="44"/>
        <v>91.349000000000004</v>
      </c>
      <c r="G247" s="45">
        <f t="shared" si="44"/>
        <v>630.00159999999994</v>
      </c>
      <c r="H247" s="72" t="s">
        <v>224</v>
      </c>
    </row>
    <row r="248" spans="1:8" ht="15" x14ac:dyDescent="0.25">
      <c r="A248" s="46" t="s">
        <v>186</v>
      </c>
      <c r="B248" s="47"/>
      <c r="C248" s="80">
        <f>(C151+C175+C196+C218+C241)/5</f>
        <v>477</v>
      </c>
      <c r="D248" s="45">
        <f t="shared" ref="D248:G248" si="45">(D151+D175+D196+D218+D241)/5</f>
        <v>16.199520320000001</v>
      </c>
      <c r="E248" s="45">
        <f t="shared" si="45"/>
        <v>17.998092799999998</v>
      </c>
      <c r="F248" s="45">
        <f t="shared" si="45"/>
        <v>78.299011840000006</v>
      </c>
      <c r="G248" s="45">
        <f t="shared" si="45"/>
        <v>540.00040000000001</v>
      </c>
      <c r="H248" s="72" t="s">
        <v>225</v>
      </c>
    </row>
    <row r="249" spans="1:8" ht="15" x14ac:dyDescent="0.25">
      <c r="A249" s="175" t="s">
        <v>187</v>
      </c>
      <c r="B249" s="176"/>
      <c r="C249" s="45"/>
      <c r="D249" s="45">
        <f>(D152+D176+D197+D219+D242)/5</f>
        <v>48.597520320000001</v>
      </c>
      <c r="E249" s="45">
        <f t="shared" ref="E249:G249" si="46">(E152+E176+E197+E219+E242)/5</f>
        <v>53.999692799999991</v>
      </c>
      <c r="F249" s="45">
        <f t="shared" si="46"/>
        <v>234.89801184000004</v>
      </c>
      <c r="G249" s="45">
        <f t="shared" si="46"/>
        <v>1620.002</v>
      </c>
      <c r="H249" s="73"/>
    </row>
  </sheetData>
  <mergeCells count="103">
    <mergeCell ref="A246:B246"/>
    <mergeCell ref="A247:B247"/>
    <mergeCell ref="A249:B249"/>
    <mergeCell ref="A236:A240"/>
    <mergeCell ref="A241:B241"/>
    <mergeCell ref="A242:B242"/>
    <mergeCell ref="A243:H243"/>
    <mergeCell ref="A219:B219"/>
    <mergeCell ref="A221:H221"/>
    <mergeCell ref="A228:A234"/>
    <mergeCell ref="A235:B235"/>
    <mergeCell ref="A227:B227"/>
    <mergeCell ref="A222:A226"/>
    <mergeCell ref="C244:C245"/>
    <mergeCell ref="D244:F244"/>
    <mergeCell ref="G244:G245"/>
    <mergeCell ref="F1:H1"/>
    <mergeCell ref="F2:H2"/>
    <mergeCell ref="C3:H3"/>
    <mergeCell ref="C4:H4"/>
    <mergeCell ref="A212:B212"/>
    <mergeCell ref="A213:A217"/>
    <mergeCell ref="A218:B218"/>
    <mergeCell ref="A183:A189"/>
    <mergeCell ref="A190:B190"/>
    <mergeCell ref="A191:A195"/>
    <mergeCell ref="A196:B196"/>
    <mergeCell ref="A197:B197"/>
    <mergeCell ref="A199:H199"/>
    <mergeCell ref="A204:B204"/>
    <mergeCell ref="A200:A203"/>
    <mergeCell ref="A169:A174"/>
    <mergeCell ref="A175:B175"/>
    <mergeCell ref="A177:H177"/>
    <mergeCell ref="A148:A150"/>
    <mergeCell ref="A151:B151"/>
    <mergeCell ref="A152:B152"/>
    <mergeCell ref="A154:H154"/>
    <mergeCell ref="A205:A211"/>
    <mergeCell ref="A100:B100"/>
    <mergeCell ref="A101:B101"/>
    <mergeCell ref="A102:H102"/>
    <mergeCell ref="A108:A114"/>
    <mergeCell ref="A78:H78"/>
    <mergeCell ref="A86:A92"/>
    <mergeCell ref="A93:B93"/>
    <mergeCell ref="C126:C127"/>
    <mergeCell ref="D126:F126"/>
    <mergeCell ref="G126:G127"/>
    <mergeCell ref="A107:B107"/>
    <mergeCell ref="A103:A106"/>
    <mergeCell ref="A115:B115"/>
    <mergeCell ref="A116:A121"/>
    <mergeCell ref="A122:B122"/>
    <mergeCell ref="A94:A99"/>
    <mergeCell ref="A85:B85"/>
    <mergeCell ref="A79:A84"/>
    <mergeCell ref="A62:A67"/>
    <mergeCell ref="A68:B68"/>
    <mergeCell ref="A69:A74"/>
    <mergeCell ref="A75:B75"/>
    <mergeCell ref="A41:A48"/>
    <mergeCell ref="A49:B49"/>
    <mergeCell ref="A50:A52"/>
    <mergeCell ref="A53:B53"/>
    <mergeCell ref="A54:B54"/>
    <mergeCell ref="A56:H56"/>
    <mergeCell ref="A61:B61"/>
    <mergeCell ref="A57:A60"/>
    <mergeCell ref="A32:B32"/>
    <mergeCell ref="A33:B33"/>
    <mergeCell ref="A35:H35"/>
    <mergeCell ref="A27:A31"/>
    <mergeCell ref="A12:H12"/>
    <mergeCell ref="A13:H13"/>
    <mergeCell ref="A20:A25"/>
    <mergeCell ref="A26:B26"/>
    <mergeCell ref="A40:B40"/>
    <mergeCell ref="A36:A39"/>
    <mergeCell ref="A7:H7"/>
    <mergeCell ref="A8:H8"/>
    <mergeCell ref="A9:H9"/>
    <mergeCell ref="A10:A11"/>
    <mergeCell ref="B10:B11"/>
    <mergeCell ref="C10:C11"/>
    <mergeCell ref="D10:F10"/>
    <mergeCell ref="H10:H11"/>
    <mergeCell ref="A19:B19"/>
    <mergeCell ref="G10:G11"/>
    <mergeCell ref="A14:A18"/>
    <mergeCell ref="A128:B128"/>
    <mergeCell ref="A129:B129"/>
    <mergeCell ref="A161:A167"/>
    <mergeCell ref="A140:B140"/>
    <mergeCell ref="A136:A139"/>
    <mergeCell ref="A160:B160"/>
    <mergeCell ref="A155:A159"/>
    <mergeCell ref="A182:B182"/>
    <mergeCell ref="A178:A181"/>
    <mergeCell ref="A131:B131"/>
    <mergeCell ref="A134:H134"/>
    <mergeCell ref="A135:H135"/>
    <mergeCell ref="A141:A146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zoomScale="120" zoomScaleNormal="120" workbookViewId="0">
      <selection activeCell="B3" sqref="B3"/>
    </sheetView>
  </sheetViews>
  <sheetFormatPr defaultRowHeight="15" x14ac:dyDescent="0.25"/>
  <cols>
    <col min="1" max="1" width="5.85546875" customWidth="1"/>
    <col min="2" max="2" width="39.28515625" customWidth="1"/>
    <col min="3" max="3" width="12.28515625" customWidth="1"/>
    <col min="4" max="13" width="6.140625" customWidth="1"/>
    <col min="14" max="14" width="8.28515625" style="69" customWidth="1"/>
    <col min="15" max="15" width="8.28515625" style="54" customWidth="1"/>
  </cols>
  <sheetData>
    <row r="1" spans="1:15" ht="15.75" x14ac:dyDescent="0.25">
      <c r="A1" s="49" t="s">
        <v>189</v>
      </c>
      <c r="B1" s="50"/>
      <c r="C1" s="51"/>
      <c r="D1" s="51"/>
      <c r="E1" s="51"/>
      <c r="M1" s="52"/>
      <c r="N1" s="53"/>
    </row>
    <row r="2" spans="1:15" x14ac:dyDescent="0.25">
      <c r="A2" s="51" t="s">
        <v>190</v>
      </c>
      <c r="B2" s="50"/>
      <c r="C2" s="51"/>
      <c r="D2" s="51"/>
      <c r="E2" s="51"/>
      <c r="M2" s="52"/>
      <c r="N2" s="53"/>
    </row>
    <row r="3" spans="1:15" ht="15.75" x14ac:dyDescent="0.25">
      <c r="A3" s="49" t="s">
        <v>191</v>
      </c>
      <c r="B3" s="50"/>
      <c r="C3" s="51"/>
      <c r="D3" s="51"/>
      <c r="E3" s="51"/>
      <c r="M3" s="52"/>
      <c r="N3" s="53"/>
    </row>
    <row r="4" spans="1:15" ht="34.15" customHeight="1" x14ac:dyDescent="0.25">
      <c r="A4" s="213" t="s">
        <v>192</v>
      </c>
      <c r="B4" s="214" t="s">
        <v>193</v>
      </c>
      <c r="C4" s="213" t="s">
        <v>194</v>
      </c>
      <c r="D4" s="216" t="s">
        <v>195</v>
      </c>
      <c r="E4" s="217"/>
      <c r="F4" s="217"/>
      <c r="G4" s="217"/>
      <c r="H4" s="217"/>
      <c r="I4" s="217"/>
      <c r="J4" s="217"/>
      <c r="K4" s="217"/>
      <c r="L4" s="217"/>
      <c r="M4" s="217"/>
      <c r="N4" s="218" t="s">
        <v>196</v>
      </c>
      <c r="O4" s="212" t="s">
        <v>197</v>
      </c>
    </row>
    <row r="5" spans="1:15" ht="35.25" customHeight="1" x14ac:dyDescent="0.25">
      <c r="A5" s="213"/>
      <c r="B5" s="215"/>
      <c r="C5" s="213"/>
      <c r="D5" s="55">
        <v>1</v>
      </c>
      <c r="E5" s="55">
        <v>2</v>
      </c>
      <c r="F5" s="55">
        <v>3</v>
      </c>
      <c r="G5" s="55">
        <v>4</v>
      </c>
      <c r="H5" s="55">
        <v>5</v>
      </c>
      <c r="I5" s="55">
        <v>6</v>
      </c>
      <c r="J5" s="55">
        <v>7</v>
      </c>
      <c r="K5" s="55">
        <v>8</v>
      </c>
      <c r="L5" s="55">
        <v>9</v>
      </c>
      <c r="M5" s="56">
        <v>10</v>
      </c>
      <c r="N5" s="218"/>
      <c r="O5" s="212"/>
    </row>
    <row r="6" spans="1:15" ht="47.25" x14ac:dyDescent="0.25">
      <c r="A6" s="57">
        <v>1</v>
      </c>
      <c r="B6" s="58" t="s">
        <v>245</v>
      </c>
      <c r="C6" s="59">
        <v>351</v>
      </c>
      <c r="D6" s="108">
        <v>323</v>
      </c>
      <c r="E6" s="61">
        <v>331.3</v>
      </c>
      <c r="F6" s="61">
        <v>257.89999999999998</v>
      </c>
      <c r="G6" s="61">
        <v>69.8</v>
      </c>
      <c r="H6" s="61">
        <v>278</v>
      </c>
      <c r="I6" s="61">
        <v>320</v>
      </c>
      <c r="J6" s="61">
        <v>130.6</v>
      </c>
      <c r="K6" s="61">
        <v>390</v>
      </c>
      <c r="L6" s="61">
        <v>243.7</v>
      </c>
      <c r="M6" s="109">
        <v>432</v>
      </c>
      <c r="N6" s="62">
        <v>346.5</v>
      </c>
      <c r="O6" s="63">
        <f t="shared" ref="O6:O19" si="0">N6*100/C6-100</f>
        <v>-1.2820512820512846</v>
      </c>
    </row>
    <row r="7" spans="1:15" ht="15.75" x14ac:dyDescent="0.25">
      <c r="A7" s="57">
        <v>2</v>
      </c>
      <c r="B7" s="58" t="s">
        <v>198</v>
      </c>
      <c r="C7" s="59">
        <v>27</v>
      </c>
      <c r="D7" s="60">
        <v>0</v>
      </c>
      <c r="E7" s="61">
        <v>132.5</v>
      </c>
      <c r="F7" s="61">
        <v>0</v>
      </c>
      <c r="G7" s="61">
        <v>0</v>
      </c>
      <c r="H7" s="61">
        <v>0</v>
      </c>
      <c r="I7" s="61">
        <v>126.7</v>
      </c>
      <c r="J7" s="61">
        <v>0</v>
      </c>
      <c r="K7" s="61">
        <v>0</v>
      </c>
      <c r="L7" s="61">
        <v>0</v>
      </c>
      <c r="M7" s="61">
        <v>0</v>
      </c>
      <c r="N7" s="62">
        <v>26.5</v>
      </c>
      <c r="O7" s="63">
        <f t="shared" si="0"/>
        <v>-1.8518518518518476</v>
      </c>
    </row>
    <row r="8" spans="1:15" ht="15.75" x14ac:dyDescent="0.25">
      <c r="A8" s="57">
        <v>3</v>
      </c>
      <c r="B8" s="58" t="s">
        <v>199</v>
      </c>
      <c r="C8" s="59">
        <v>8.1</v>
      </c>
      <c r="D8" s="60">
        <v>10</v>
      </c>
      <c r="E8" s="61">
        <v>10.6</v>
      </c>
      <c r="F8" s="61">
        <v>0</v>
      </c>
      <c r="G8" s="61">
        <v>0</v>
      </c>
      <c r="H8" s="61">
        <v>27.6</v>
      </c>
      <c r="I8" s="61">
        <v>8.6999999999999993</v>
      </c>
      <c r="J8" s="61">
        <v>17.5</v>
      </c>
      <c r="K8" s="61">
        <v>0</v>
      </c>
      <c r="L8" s="61">
        <v>0</v>
      </c>
      <c r="M8" s="61">
        <v>10</v>
      </c>
      <c r="N8" s="62">
        <f t="shared" ref="N8:N35" si="1">SUM(D8:M8)/10</f>
        <v>8.4400000000000013</v>
      </c>
      <c r="O8" s="63">
        <f t="shared" si="0"/>
        <v>4.197530864197546</v>
      </c>
    </row>
    <row r="9" spans="1:15" ht="15.75" x14ac:dyDescent="0.25">
      <c r="A9" s="57">
        <v>4</v>
      </c>
      <c r="B9" s="58" t="s">
        <v>200</v>
      </c>
      <c r="C9" s="59">
        <v>3.6</v>
      </c>
      <c r="D9" s="108">
        <v>1.7</v>
      </c>
      <c r="E9" s="61">
        <v>0</v>
      </c>
      <c r="F9" s="61">
        <v>10</v>
      </c>
      <c r="G9" s="61">
        <v>0</v>
      </c>
      <c r="H9" s="61">
        <v>2.7</v>
      </c>
      <c r="I9" s="61">
        <v>10</v>
      </c>
      <c r="J9" s="61">
        <v>0</v>
      </c>
      <c r="K9" s="109">
        <v>5</v>
      </c>
      <c r="L9" s="61">
        <v>3.1</v>
      </c>
      <c r="M9" s="109">
        <v>4.3</v>
      </c>
      <c r="N9" s="62">
        <f t="shared" si="1"/>
        <v>3.6799999999999997</v>
      </c>
      <c r="O9" s="63">
        <f t="shared" si="0"/>
        <v>2.2222222222222143</v>
      </c>
    </row>
    <row r="10" spans="1:15" ht="31.5" x14ac:dyDescent="0.25">
      <c r="A10" s="57">
        <v>5</v>
      </c>
      <c r="B10" s="58" t="s">
        <v>201</v>
      </c>
      <c r="C10" s="59">
        <v>45</v>
      </c>
      <c r="D10" s="108">
        <v>100</v>
      </c>
      <c r="E10" s="61">
        <v>37</v>
      </c>
      <c r="F10" s="109">
        <v>100</v>
      </c>
      <c r="G10" s="61">
        <v>0</v>
      </c>
      <c r="H10" s="109">
        <v>100</v>
      </c>
      <c r="I10" s="61">
        <v>0</v>
      </c>
      <c r="J10" s="61">
        <v>0</v>
      </c>
      <c r="K10" s="109">
        <v>30</v>
      </c>
      <c r="L10" s="61">
        <v>73.7</v>
      </c>
      <c r="M10" s="61">
        <v>0</v>
      </c>
      <c r="N10" s="62">
        <f t="shared" si="1"/>
        <v>44.07</v>
      </c>
      <c r="O10" s="63">
        <f t="shared" si="0"/>
        <v>-2.0666666666666629</v>
      </c>
    </row>
    <row r="11" spans="1:15" ht="31.5" x14ac:dyDescent="0.25">
      <c r="A11" s="57">
        <v>6</v>
      </c>
      <c r="B11" s="58" t="s">
        <v>202</v>
      </c>
      <c r="C11" s="59">
        <v>18</v>
      </c>
      <c r="D11" s="108">
        <v>28</v>
      </c>
      <c r="E11" s="61">
        <v>0</v>
      </c>
      <c r="F11" s="109">
        <v>11</v>
      </c>
      <c r="G11" s="61">
        <v>0</v>
      </c>
      <c r="H11" s="109">
        <v>26.6</v>
      </c>
      <c r="I11" s="109">
        <v>36</v>
      </c>
      <c r="J11" s="61">
        <v>0</v>
      </c>
      <c r="K11" s="61">
        <v>33</v>
      </c>
      <c r="L11" s="61">
        <v>0</v>
      </c>
      <c r="M11" s="61">
        <v>47.9</v>
      </c>
      <c r="N11" s="62">
        <f t="shared" si="1"/>
        <v>18.25</v>
      </c>
      <c r="O11" s="63">
        <f t="shared" si="0"/>
        <v>1.3888888888888857</v>
      </c>
    </row>
    <row r="12" spans="1:15" ht="31.15" customHeight="1" x14ac:dyDescent="0.25">
      <c r="A12" s="57">
        <v>7</v>
      </c>
      <c r="B12" s="58" t="s">
        <v>203</v>
      </c>
      <c r="C12" s="59">
        <v>18</v>
      </c>
      <c r="D12" s="60">
        <v>0</v>
      </c>
      <c r="E12" s="61">
        <v>0</v>
      </c>
      <c r="F12" s="61">
        <v>0</v>
      </c>
      <c r="G12" s="61">
        <v>44.3</v>
      </c>
      <c r="H12" s="61">
        <v>0</v>
      </c>
      <c r="I12" s="109">
        <v>70</v>
      </c>
      <c r="J12" s="61">
        <v>62.4</v>
      </c>
      <c r="K12" s="61">
        <v>0</v>
      </c>
      <c r="L12" s="61">
        <v>0</v>
      </c>
      <c r="M12" s="61">
        <v>0</v>
      </c>
      <c r="N12" s="62">
        <f t="shared" si="1"/>
        <v>17.669999999999998</v>
      </c>
      <c r="O12" s="63">
        <f t="shared" si="0"/>
        <v>-1.8333333333333428</v>
      </c>
    </row>
    <row r="13" spans="1:15" ht="47.25" x14ac:dyDescent="0.25">
      <c r="A13" s="57">
        <v>8</v>
      </c>
      <c r="B13" s="58" t="s">
        <v>246</v>
      </c>
      <c r="C13" s="59">
        <v>28.8</v>
      </c>
      <c r="D13" s="60">
        <v>51</v>
      </c>
      <c r="E13" s="61">
        <v>0</v>
      </c>
      <c r="F13" s="61">
        <v>0</v>
      </c>
      <c r="G13" s="61">
        <v>35.700000000000003</v>
      </c>
      <c r="H13" s="61">
        <v>0</v>
      </c>
      <c r="I13" s="109">
        <v>125</v>
      </c>
      <c r="J13" s="61">
        <v>34.6</v>
      </c>
      <c r="K13" s="61">
        <v>0</v>
      </c>
      <c r="L13" s="61">
        <v>33</v>
      </c>
      <c r="M13" s="61">
        <v>0</v>
      </c>
      <c r="N13" s="62">
        <f t="shared" si="1"/>
        <v>27.929999999999996</v>
      </c>
      <c r="O13" s="63">
        <f t="shared" si="0"/>
        <v>-3.020833333333357</v>
      </c>
    </row>
    <row r="14" spans="1:15" ht="31.5" x14ac:dyDescent="0.25">
      <c r="A14" s="57">
        <v>9</v>
      </c>
      <c r="B14" s="58" t="s">
        <v>247</v>
      </c>
      <c r="C14" s="59">
        <v>36</v>
      </c>
      <c r="D14" s="60">
        <v>0.5</v>
      </c>
      <c r="E14" s="61">
        <v>10.8</v>
      </c>
      <c r="F14" s="61">
        <v>3.1</v>
      </c>
      <c r="G14" s="61">
        <v>92.2</v>
      </c>
      <c r="H14" s="61">
        <v>0</v>
      </c>
      <c r="I14" s="61">
        <v>10.1</v>
      </c>
      <c r="J14" s="61">
        <v>0</v>
      </c>
      <c r="K14" s="61">
        <v>86.7</v>
      </c>
      <c r="L14" s="61">
        <v>8.9</v>
      </c>
      <c r="M14" s="61">
        <v>0</v>
      </c>
      <c r="N14" s="62">
        <v>35.6</v>
      </c>
      <c r="O14" s="63">
        <f t="shared" si="0"/>
        <v>-1.1111111111111143</v>
      </c>
    </row>
    <row r="15" spans="1:15" ht="15.75" x14ac:dyDescent="0.25">
      <c r="A15" s="57">
        <v>10</v>
      </c>
      <c r="B15" s="58" t="s">
        <v>204</v>
      </c>
      <c r="C15" s="59">
        <v>108</v>
      </c>
      <c r="D15" s="60">
        <v>94.2</v>
      </c>
      <c r="E15" s="61">
        <v>142.19999999999999</v>
      </c>
      <c r="F15" s="61">
        <v>30</v>
      </c>
      <c r="G15" s="61">
        <v>141</v>
      </c>
      <c r="H15" s="61">
        <v>127</v>
      </c>
      <c r="I15" s="61">
        <v>132.5</v>
      </c>
      <c r="J15" s="61">
        <v>147.6</v>
      </c>
      <c r="K15" s="61">
        <v>45</v>
      </c>
      <c r="L15" s="61">
        <v>136.4</v>
      </c>
      <c r="M15" s="61">
        <v>91</v>
      </c>
      <c r="N15" s="62">
        <f t="shared" si="1"/>
        <v>108.69000000000001</v>
      </c>
      <c r="O15" s="63">
        <f t="shared" si="0"/>
        <v>0.63888888888889994</v>
      </c>
    </row>
    <row r="16" spans="1:15" ht="78.75" x14ac:dyDescent="0.25">
      <c r="A16" s="57">
        <v>11</v>
      </c>
      <c r="B16" s="58" t="s">
        <v>205</v>
      </c>
      <c r="C16" s="59">
        <v>162</v>
      </c>
      <c r="D16" s="60">
        <v>93.3</v>
      </c>
      <c r="E16" s="61">
        <v>60.3</v>
      </c>
      <c r="F16" s="61">
        <v>219.4</v>
      </c>
      <c r="G16" s="61">
        <v>105.4</v>
      </c>
      <c r="H16" s="61">
        <v>122.8</v>
      </c>
      <c r="I16" s="61">
        <v>70.400000000000006</v>
      </c>
      <c r="J16" s="61">
        <v>84.7</v>
      </c>
      <c r="K16" s="61">
        <v>224.9</v>
      </c>
      <c r="L16" s="61">
        <v>86.1</v>
      </c>
      <c r="M16" s="61">
        <v>133.69999999999999</v>
      </c>
      <c r="N16" s="62">
        <v>157</v>
      </c>
      <c r="O16" s="63">
        <f t="shared" si="0"/>
        <v>-3.0864197530864175</v>
      </c>
    </row>
    <row r="17" spans="1:15" ht="15.75" x14ac:dyDescent="0.25">
      <c r="A17" s="57">
        <v>12</v>
      </c>
      <c r="B17" s="58" t="s">
        <v>206</v>
      </c>
      <c r="C17" s="59">
        <v>85.5</v>
      </c>
      <c r="D17" s="60">
        <v>100</v>
      </c>
      <c r="E17" s="61">
        <v>100</v>
      </c>
      <c r="F17" s="61">
        <v>15</v>
      </c>
      <c r="G17" s="61">
        <v>105</v>
      </c>
      <c r="H17" s="61">
        <v>112</v>
      </c>
      <c r="I17" s="61">
        <v>100</v>
      </c>
      <c r="J17" s="61">
        <v>105</v>
      </c>
      <c r="K17" s="61">
        <v>15</v>
      </c>
      <c r="L17" s="61">
        <v>105</v>
      </c>
      <c r="M17" s="61">
        <v>100</v>
      </c>
      <c r="N17" s="62">
        <f t="shared" si="1"/>
        <v>85.7</v>
      </c>
      <c r="O17" s="63">
        <f t="shared" si="0"/>
        <v>0.23391812865497741</v>
      </c>
    </row>
    <row r="18" spans="1:15" ht="15.75" x14ac:dyDescent="0.25">
      <c r="A18" s="57">
        <v>13</v>
      </c>
      <c r="B18" s="58" t="s">
        <v>207</v>
      </c>
      <c r="C18" s="59">
        <v>8.1</v>
      </c>
      <c r="D18" s="60">
        <v>19.399999999999999</v>
      </c>
      <c r="E18" s="61">
        <v>15</v>
      </c>
      <c r="F18" s="61">
        <v>0</v>
      </c>
      <c r="G18" s="61">
        <v>15</v>
      </c>
      <c r="H18" s="61">
        <v>0</v>
      </c>
      <c r="I18" s="61">
        <v>30.2</v>
      </c>
      <c r="J18" s="61">
        <v>15</v>
      </c>
      <c r="K18" s="61">
        <v>0</v>
      </c>
      <c r="L18" s="61">
        <v>15</v>
      </c>
      <c r="M18" s="61">
        <v>0</v>
      </c>
      <c r="N18" s="62">
        <v>8.5</v>
      </c>
      <c r="O18" s="63">
        <f t="shared" si="0"/>
        <v>4.9382716049382793</v>
      </c>
    </row>
    <row r="19" spans="1:15" ht="15.75" x14ac:dyDescent="0.25">
      <c r="A19" s="57">
        <v>14</v>
      </c>
      <c r="B19" s="58" t="s">
        <v>208</v>
      </c>
      <c r="C19" s="59">
        <v>90</v>
      </c>
      <c r="D19" s="60">
        <v>0</v>
      </c>
      <c r="E19" s="61">
        <v>153</v>
      </c>
      <c r="F19" s="61">
        <v>180</v>
      </c>
      <c r="G19" s="61">
        <v>0</v>
      </c>
      <c r="H19" s="61">
        <v>0</v>
      </c>
      <c r="I19" s="61">
        <v>153</v>
      </c>
      <c r="J19" s="61">
        <v>0</v>
      </c>
      <c r="K19" s="61">
        <v>0</v>
      </c>
      <c r="L19" s="61">
        <v>0</v>
      </c>
      <c r="M19" s="61">
        <v>180</v>
      </c>
      <c r="N19" s="62">
        <v>88</v>
      </c>
      <c r="O19" s="63">
        <f t="shared" si="0"/>
        <v>-2.2222222222222285</v>
      </c>
    </row>
    <row r="20" spans="1:15" ht="15.75" x14ac:dyDescent="0.25">
      <c r="A20" s="57">
        <v>15</v>
      </c>
      <c r="B20" s="58" t="s">
        <v>209</v>
      </c>
      <c r="C20" s="59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2">
        <f t="shared" si="1"/>
        <v>0</v>
      </c>
      <c r="O20" s="63">
        <v>0</v>
      </c>
    </row>
    <row r="21" spans="1:15" ht="15.75" x14ac:dyDescent="0.25">
      <c r="A21" s="57">
        <v>16</v>
      </c>
      <c r="B21" s="58" t="s">
        <v>49</v>
      </c>
      <c r="C21" s="59">
        <v>36</v>
      </c>
      <c r="D21" s="60">
        <v>36</v>
      </c>
      <c r="E21" s="61">
        <v>22</v>
      </c>
      <c r="F21" s="61">
        <v>48</v>
      </c>
      <c r="G21" s="61">
        <v>25</v>
      </c>
      <c r="H21" s="61">
        <v>41</v>
      </c>
      <c r="I21" s="61">
        <v>25</v>
      </c>
      <c r="J21" s="61">
        <v>30</v>
      </c>
      <c r="K21" s="61">
        <v>36</v>
      </c>
      <c r="L21" s="61">
        <v>27</v>
      </c>
      <c r="M21" s="61">
        <v>38</v>
      </c>
      <c r="N21" s="62">
        <v>35</v>
      </c>
      <c r="O21" s="63">
        <f t="shared" ref="O21:O35" si="2">N21*100/C21-100</f>
        <v>-2.7777777777777715</v>
      </c>
    </row>
    <row r="22" spans="1:15" ht="15.75" x14ac:dyDescent="0.25">
      <c r="A22" s="57">
        <v>17</v>
      </c>
      <c r="B22" s="58" t="s">
        <v>50</v>
      </c>
      <c r="C22" s="59">
        <v>54</v>
      </c>
      <c r="D22" s="60">
        <v>40</v>
      </c>
      <c r="E22" s="61">
        <v>63.8</v>
      </c>
      <c r="F22" s="61">
        <v>68</v>
      </c>
      <c r="G22" s="61">
        <v>64</v>
      </c>
      <c r="H22" s="61">
        <v>60</v>
      </c>
      <c r="I22" s="61">
        <v>56.1</v>
      </c>
      <c r="J22" s="61">
        <v>55</v>
      </c>
      <c r="K22" s="61">
        <v>94</v>
      </c>
      <c r="L22" s="61">
        <v>68.400000000000006</v>
      </c>
      <c r="M22" s="61">
        <v>68.400000000000006</v>
      </c>
      <c r="N22" s="62">
        <v>56</v>
      </c>
      <c r="O22" s="63">
        <f t="shared" si="2"/>
        <v>3.7037037037037095</v>
      </c>
    </row>
    <row r="23" spans="1:15" ht="15.75" x14ac:dyDescent="0.25">
      <c r="A23" s="57">
        <v>18</v>
      </c>
      <c r="B23" s="58" t="s">
        <v>210</v>
      </c>
      <c r="C23" s="59">
        <v>27</v>
      </c>
      <c r="D23" s="60">
        <v>28.4</v>
      </c>
      <c r="E23" s="61">
        <v>31.9</v>
      </c>
      <c r="F23" s="61">
        <v>90.1</v>
      </c>
      <c r="G23" s="61">
        <v>64.599999999999994</v>
      </c>
      <c r="H23" s="61">
        <v>26</v>
      </c>
      <c r="I23" s="61">
        <v>39</v>
      </c>
      <c r="J23" s="61">
        <v>70.599999999999994</v>
      </c>
      <c r="K23" s="61">
        <v>21.9</v>
      </c>
      <c r="L23" s="61">
        <v>70.900000000000006</v>
      </c>
      <c r="M23" s="61">
        <v>14.9</v>
      </c>
      <c r="N23" s="62">
        <v>29</v>
      </c>
      <c r="O23" s="63">
        <f t="shared" si="2"/>
        <v>7.4074074074074048</v>
      </c>
    </row>
    <row r="24" spans="1:15" ht="15.75" x14ac:dyDescent="0.25">
      <c r="A24" s="57">
        <v>19</v>
      </c>
      <c r="B24" s="58" t="s">
        <v>211</v>
      </c>
      <c r="C24" s="59">
        <v>7.2</v>
      </c>
      <c r="D24" s="60">
        <v>12.8</v>
      </c>
      <c r="E24" s="61">
        <v>0</v>
      </c>
      <c r="F24" s="61">
        <v>0</v>
      </c>
      <c r="G24" s="61">
        <v>0</v>
      </c>
      <c r="H24" s="61">
        <v>37.4</v>
      </c>
      <c r="I24" s="61">
        <v>0</v>
      </c>
      <c r="J24" s="61">
        <v>0</v>
      </c>
      <c r="K24" s="61">
        <v>6</v>
      </c>
      <c r="L24" s="61">
        <v>0</v>
      </c>
      <c r="M24" s="61">
        <v>46.2</v>
      </c>
      <c r="N24" s="62">
        <v>7.5</v>
      </c>
      <c r="O24" s="63">
        <f t="shared" si="2"/>
        <v>4.1666666666666572</v>
      </c>
    </row>
    <row r="25" spans="1:15" ht="15.75" x14ac:dyDescent="0.25">
      <c r="A25" s="57">
        <v>20</v>
      </c>
      <c r="B25" s="58" t="s">
        <v>212</v>
      </c>
      <c r="C25" s="59">
        <v>22.5</v>
      </c>
      <c r="D25" s="60">
        <v>42.3</v>
      </c>
      <c r="E25" s="61">
        <v>3.1</v>
      </c>
      <c r="F25" s="61">
        <v>19</v>
      </c>
      <c r="G25" s="61">
        <v>29.7</v>
      </c>
      <c r="H25" s="61">
        <v>2.2999999999999998</v>
      </c>
      <c r="I25" s="61">
        <v>3</v>
      </c>
      <c r="J25" s="61">
        <v>34.1</v>
      </c>
      <c r="K25" s="61">
        <v>1.4</v>
      </c>
      <c r="L25" s="61">
        <v>23.3</v>
      </c>
      <c r="M25" s="61">
        <v>1.7</v>
      </c>
      <c r="N25" s="62">
        <v>21.5</v>
      </c>
      <c r="O25" s="63">
        <f t="shared" si="2"/>
        <v>-4.4444444444444429</v>
      </c>
    </row>
    <row r="26" spans="1:15" ht="15.75" x14ac:dyDescent="0.25">
      <c r="A26" s="57">
        <v>21</v>
      </c>
      <c r="B26" s="58" t="s">
        <v>213</v>
      </c>
      <c r="C26" s="59">
        <v>16.2</v>
      </c>
      <c r="D26" s="60">
        <v>16.600000000000001</v>
      </c>
      <c r="E26" s="61">
        <v>26.8</v>
      </c>
      <c r="F26" s="61">
        <v>18</v>
      </c>
      <c r="G26" s="61">
        <v>27</v>
      </c>
      <c r="H26" s="61">
        <v>24.2</v>
      </c>
      <c r="I26" s="61">
        <v>12.1</v>
      </c>
      <c r="J26" s="61">
        <v>34.799999999999997</v>
      </c>
      <c r="K26" s="61">
        <v>11.8</v>
      </c>
      <c r="L26" s="61">
        <v>21.9</v>
      </c>
      <c r="M26" s="61">
        <v>14</v>
      </c>
      <c r="N26" s="62">
        <v>17</v>
      </c>
      <c r="O26" s="63">
        <f t="shared" si="2"/>
        <v>4.9382716049382793</v>
      </c>
    </row>
    <row r="27" spans="1:15" ht="15.75" x14ac:dyDescent="0.25">
      <c r="A27" s="57">
        <v>22</v>
      </c>
      <c r="B27" s="58" t="s">
        <v>214</v>
      </c>
      <c r="C27" s="59">
        <v>8.1</v>
      </c>
      <c r="D27" s="60">
        <v>11.4</v>
      </c>
      <c r="E27" s="61">
        <v>7</v>
      </c>
      <c r="F27" s="61">
        <v>7.6</v>
      </c>
      <c r="G27" s="61">
        <v>11</v>
      </c>
      <c r="H27" s="61">
        <v>7</v>
      </c>
      <c r="I27" s="61">
        <v>2</v>
      </c>
      <c r="J27" s="61">
        <v>5.9</v>
      </c>
      <c r="K27" s="61">
        <v>9.6999999999999993</v>
      </c>
      <c r="L27" s="61">
        <v>8.1</v>
      </c>
      <c r="M27" s="61">
        <v>11.9</v>
      </c>
      <c r="N27" s="62">
        <f t="shared" si="1"/>
        <v>8.16</v>
      </c>
      <c r="O27" s="63">
        <f t="shared" si="2"/>
        <v>0.74074074074074758</v>
      </c>
    </row>
    <row r="28" spans="1:15" s="107" customFormat="1" ht="15.75" x14ac:dyDescent="0.25">
      <c r="A28" s="60">
        <v>23</v>
      </c>
      <c r="B28" s="105" t="s">
        <v>215</v>
      </c>
      <c r="C28" s="106">
        <v>10.8</v>
      </c>
      <c r="D28" s="60">
        <v>8</v>
      </c>
      <c r="E28" s="61">
        <v>0</v>
      </c>
      <c r="F28" s="61">
        <v>0</v>
      </c>
      <c r="G28" s="61">
        <v>8</v>
      </c>
      <c r="H28" s="61">
        <v>40</v>
      </c>
      <c r="I28" s="61">
        <v>0</v>
      </c>
      <c r="J28" s="61">
        <v>8</v>
      </c>
      <c r="K28" s="61">
        <v>40</v>
      </c>
      <c r="L28" s="61">
        <v>0</v>
      </c>
      <c r="M28" s="61">
        <v>0</v>
      </c>
      <c r="N28" s="62">
        <f t="shared" si="1"/>
        <v>10.4</v>
      </c>
      <c r="O28" s="63">
        <f t="shared" si="2"/>
        <v>-3.7037037037037095</v>
      </c>
    </row>
    <row r="29" spans="1:15" s="83" customFormat="1" ht="15.75" x14ac:dyDescent="0.25">
      <c r="A29" s="60">
        <v>24</v>
      </c>
      <c r="B29" s="105" t="s">
        <v>216</v>
      </c>
      <c r="C29" s="106">
        <v>0.45</v>
      </c>
      <c r="D29" s="60">
        <v>0.4</v>
      </c>
      <c r="E29" s="60">
        <v>0.4</v>
      </c>
      <c r="F29" s="60">
        <v>0</v>
      </c>
      <c r="G29" s="60">
        <v>0.8</v>
      </c>
      <c r="H29" s="60">
        <v>0.4</v>
      </c>
      <c r="I29" s="60">
        <v>0</v>
      </c>
      <c r="J29" s="60">
        <v>0.8</v>
      </c>
      <c r="K29" s="60">
        <v>0.4</v>
      </c>
      <c r="L29" s="60">
        <v>0.8</v>
      </c>
      <c r="M29" s="60">
        <v>0.4</v>
      </c>
      <c r="N29" s="62">
        <f t="shared" si="1"/>
        <v>0.44000000000000006</v>
      </c>
      <c r="O29" s="63">
        <f t="shared" si="2"/>
        <v>-2.2222222222222143</v>
      </c>
    </row>
    <row r="30" spans="1:15" ht="15.75" x14ac:dyDescent="0.25">
      <c r="A30" s="57">
        <v>25</v>
      </c>
      <c r="B30" s="58" t="s">
        <v>217</v>
      </c>
      <c r="C30" s="59">
        <v>0.45</v>
      </c>
      <c r="D30" s="60">
        <v>0</v>
      </c>
      <c r="E30" s="61">
        <v>0</v>
      </c>
      <c r="F30" s="61">
        <v>0</v>
      </c>
      <c r="G30" s="61">
        <v>0</v>
      </c>
      <c r="H30" s="61">
        <v>2.2000000000000002</v>
      </c>
      <c r="I30" s="61">
        <v>0</v>
      </c>
      <c r="J30" s="61">
        <v>0</v>
      </c>
      <c r="K30" s="61">
        <v>2.2000000000000002</v>
      </c>
      <c r="L30" s="61">
        <v>0</v>
      </c>
      <c r="M30" s="61">
        <v>0</v>
      </c>
      <c r="N30" s="62">
        <f t="shared" si="1"/>
        <v>0.44000000000000006</v>
      </c>
      <c r="O30" s="63">
        <f t="shared" si="2"/>
        <v>-2.2222222222222143</v>
      </c>
    </row>
    <row r="31" spans="1:15" ht="15.75" x14ac:dyDescent="0.25">
      <c r="A31" s="57">
        <v>26</v>
      </c>
      <c r="B31" s="58" t="s">
        <v>218</v>
      </c>
      <c r="C31" s="59">
        <v>0.9</v>
      </c>
      <c r="D31" s="60">
        <v>2.2000000000000002</v>
      </c>
      <c r="E31" s="61">
        <v>0</v>
      </c>
      <c r="F31" s="61">
        <v>2.2000000000000002</v>
      </c>
      <c r="G31" s="60">
        <v>0</v>
      </c>
      <c r="H31" s="61">
        <v>0</v>
      </c>
      <c r="I31" s="61">
        <v>2.2000000000000002</v>
      </c>
      <c r="J31" s="61">
        <v>0</v>
      </c>
      <c r="K31" s="61">
        <v>2.2000000000000002</v>
      </c>
      <c r="L31" s="61">
        <v>0</v>
      </c>
      <c r="M31" s="60">
        <v>0</v>
      </c>
      <c r="N31" s="62">
        <f t="shared" si="1"/>
        <v>0.88000000000000012</v>
      </c>
      <c r="O31" s="63">
        <f t="shared" si="2"/>
        <v>-2.2222222222222143</v>
      </c>
    </row>
    <row r="32" spans="1:15" ht="141.75" x14ac:dyDescent="0.25">
      <c r="A32" s="57">
        <v>27</v>
      </c>
      <c r="B32" s="58" t="s">
        <v>219</v>
      </c>
      <c r="C32" s="59">
        <v>22.5</v>
      </c>
      <c r="D32" s="60">
        <v>29.9</v>
      </c>
      <c r="E32" s="61">
        <v>28.6</v>
      </c>
      <c r="F32" s="61">
        <v>22.9</v>
      </c>
      <c r="G32" s="61">
        <v>30.2</v>
      </c>
      <c r="H32" s="61">
        <v>23.8</v>
      </c>
      <c r="I32" s="61">
        <v>24.2</v>
      </c>
      <c r="J32" s="61">
        <v>30.3</v>
      </c>
      <c r="K32" s="61">
        <v>26.1</v>
      </c>
      <c r="L32" s="61">
        <v>24</v>
      </c>
      <c r="M32" s="61">
        <v>9.4</v>
      </c>
      <c r="N32" s="62">
        <v>23</v>
      </c>
      <c r="O32" s="63">
        <f t="shared" si="2"/>
        <v>2.2222222222222285</v>
      </c>
    </row>
    <row r="33" spans="1:15" ht="15.75" x14ac:dyDescent="0.25">
      <c r="A33" s="64">
        <v>28</v>
      </c>
      <c r="B33" s="65" t="s">
        <v>220</v>
      </c>
      <c r="C33" s="66">
        <v>0.36</v>
      </c>
      <c r="D33" s="67">
        <v>1</v>
      </c>
      <c r="E33" s="68">
        <v>0</v>
      </c>
      <c r="F33" s="68">
        <v>0</v>
      </c>
      <c r="G33" s="68">
        <v>0.8</v>
      </c>
      <c r="H33" s="68">
        <v>0</v>
      </c>
      <c r="I33" s="68">
        <v>0</v>
      </c>
      <c r="J33" s="68">
        <v>0.8</v>
      </c>
      <c r="K33" s="68">
        <v>0</v>
      </c>
      <c r="L33" s="68">
        <v>0.8</v>
      </c>
      <c r="M33" s="61">
        <v>0</v>
      </c>
      <c r="N33" s="62">
        <v>0.36</v>
      </c>
      <c r="O33" s="63">
        <f t="shared" si="2"/>
        <v>0</v>
      </c>
    </row>
    <row r="34" spans="1:15" ht="15.75" x14ac:dyDescent="0.25">
      <c r="A34" s="64">
        <v>29</v>
      </c>
      <c r="B34" s="65" t="s">
        <v>244</v>
      </c>
      <c r="C34" s="66">
        <v>1.8</v>
      </c>
      <c r="D34" s="67">
        <v>0</v>
      </c>
      <c r="E34" s="68">
        <v>0</v>
      </c>
      <c r="F34" s="68">
        <v>6.8</v>
      </c>
      <c r="G34" s="68">
        <v>0</v>
      </c>
      <c r="H34" s="68">
        <v>0</v>
      </c>
      <c r="I34" s="68">
        <v>0</v>
      </c>
      <c r="J34" s="68">
        <v>0</v>
      </c>
      <c r="K34" s="68">
        <v>6.8</v>
      </c>
      <c r="L34" s="68">
        <v>0</v>
      </c>
      <c r="M34" s="61">
        <v>0</v>
      </c>
      <c r="N34" s="62">
        <v>1.8</v>
      </c>
      <c r="O34" s="63">
        <f t="shared" si="2"/>
        <v>0</v>
      </c>
    </row>
    <row r="35" spans="1:15" ht="31.5" x14ac:dyDescent="0.25">
      <c r="A35" s="64">
        <v>30</v>
      </c>
      <c r="B35" s="65" t="s">
        <v>221</v>
      </c>
      <c r="C35" s="66">
        <v>2.7</v>
      </c>
      <c r="D35" s="67">
        <v>2.7</v>
      </c>
      <c r="E35" s="67">
        <v>2.5</v>
      </c>
      <c r="F35" s="67">
        <v>2.9</v>
      </c>
      <c r="G35" s="67">
        <v>2.6</v>
      </c>
      <c r="H35" s="67">
        <v>2.7</v>
      </c>
      <c r="I35" s="67">
        <v>2.6</v>
      </c>
      <c r="J35" s="67">
        <v>2.9</v>
      </c>
      <c r="K35" s="67">
        <v>3</v>
      </c>
      <c r="L35" s="67">
        <v>2.5</v>
      </c>
      <c r="M35" s="67">
        <v>2.7</v>
      </c>
      <c r="N35" s="62">
        <f t="shared" si="1"/>
        <v>2.71</v>
      </c>
      <c r="O35" s="63">
        <f t="shared" si="2"/>
        <v>0.37037037037036669</v>
      </c>
    </row>
  </sheetData>
  <mergeCells count="6">
    <mergeCell ref="O4:O5"/>
    <mergeCell ref="A4:A5"/>
    <mergeCell ref="B4:B5"/>
    <mergeCell ref="C4:C5"/>
    <mergeCell ref="D4:M4"/>
    <mergeCell ref="N4:N5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5"/>
  <sheetViews>
    <sheetView zoomScale="120" zoomScaleNormal="120" workbookViewId="0">
      <selection activeCell="A4" sqref="A4:A5"/>
    </sheetView>
  </sheetViews>
  <sheetFormatPr defaultRowHeight="15" x14ac:dyDescent="0.25"/>
  <cols>
    <col min="1" max="1" width="5.85546875" customWidth="1"/>
    <col min="2" max="2" width="39.28515625" customWidth="1"/>
    <col min="3" max="3" width="14.7109375" customWidth="1"/>
    <col min="4" max="13" width="6.140625" customWidth="1"/>
    <col min="14" max="14" width="8.42578125" style="69" customWidth="1"/>
    <col min="15" max="15" width="8.42578125" style="81" customWidth="1"/>
  </cols>
  <sheetData>
    <row r="1" spans="1:15" ht="15.75" x14ac:dyDescent="0.25">
      <c r="A1" s="49" t="s">
        <v>189</v>
      </c>
      <c r="B1" s="50"/>
      <c r="C1" s="51"/>
      <c r="D1" s="51"/>
      <c r="E1" s="51"/>
      <c r="M1" s="52"/>
      <c r="N1" s="53"/>
    </row>
    <row r="2" spans="1:15" x14ac:dyDescent="0.25">
      <c r="A2" s="51" t="s">
        <v>190</v>
      </c>
      <c r="B2" s="50"/>
      <c r="C2" s="51"/>
      <c r="D2" s="51"/>
      <c r="E2" s="51"/>
      <c r="M2" s="52"/>
      <c r="N2" s="53"/>
    </row>
    <row r="3" spans="1:15" ht="15.75" x14ac:dyDescent="0.25">
      <c r="A3" s="49" t="s">
        <v>295</v>
      </c>
      <c r="B3" s="50"/>
      <c r="C3" s="51"/>
      <c r="D3" s="51"/>
      <c r="E3" s="51"/>
      <c r="M3" s="52"/>
      <c r="N3" s="53"/>
    </row>
    <row r="4" spans="1:15" ht="34.15" customHeight="1" x14ac:dyDescent="0.25">
      <c r="A4" s="213" t="s">
        <v>192</v>
      </c>
      <c r="B4" s="214" t="s">
        <v>193</v>
      </c>
      <c r="C4" s="213" t="s">
        <v>194</v>
      </c>
      <c r="D4" s="216" t="s">
        <v>195</v>
      </c>
      <c r="E4" s="217"/>
      <c r="F4" s="217"/>
      <c r="G4" s="217"/>
      <c r="H4" s="217"/>
      <c r="I4" s="217"/>
      <c r="J4" s="217"/>
      <c r="K4" s="217"/>
      <c r="L4" s="217"/>
      <c r="M4" s="217"/>
      <c r="N4" s="220" t="s">
        <v>196</v>
      </c>
      <c r="O4" s="219" t="s">
        <v>197</v>
      </c>
    </row>
    <row r="5" spans="1:15" ht="53.25" customHeight="1" x14ac:dyDescent="0.25">
      <c r="A5" s="213"/>
      <c r="B5" s="215"/>
      <c r="C5" s="213"/>
      <c r="D5" s="55">
        <v>1</v>
      </c>
      <c r="E5" s="55">
        <v>2</v>
      </c>
      <c r="F5" s="55">
        <v>3</v>
      </c>
      <c r="G5" s="55">
        <v>4</v>
      </c>
      <c r="H5" s="55">
        <v>5</v>
      </c>
      <c r="I5" s="55">
        <v>6</v>
      </c>
      <c r="J5" s="55">
        <v>7</v>
      </c>
      <c r="K5" s="55">
        <v>8</v>
      </c>
      <c r="L5" s="55">
        <v>9</v>
      </c>
      <c r="M5" s="56">
        <v>10</v>
      </c>
      <c r="N5" s="220"/>
      <c r="O5" s="219"/>
    </row>
    <row r="6" spans="1:15" ht="49.5" customHeight="1" x14ac:dyDescent="0.25">
      <c r="A6" s="57">
        <v>1</v>
      </c>
      <c r="B6" s="58" t="s">
        <v>249</v>
      </c>
      <c r="C6" s="59">
        <v>405</v>
      </c>
      <c r="D6" s="108">
        <v>374</v>
      </c>
      <c r="E6" s="61">
        <v>387.6</v>
      </c>
      <c r="F6" s="109">
        <v>402</v>
      </c>
      <c r="G6" s="61">
        <v>84</v>
      </c>
      <c r="H6" s="61">
        <v>325</v>
      </c>
      <c r="I6" s="109">
        <v>465</v>
      </c>
      <c r="J6" s="61">
        <v>164</v>
      </c>
      <c r="K6" s="61">
        <v>403.5</v>
      </c>
      <c r="L6" s="61">
        <v>292.10000000000002</v>
      </c>
      <c r="M6" s="61">
        <v>399.5</v>
      </c>
      <c r="N6" s="62">
        <v>388.6</v>
      </c>
      <c r="O6" s="63">
        <f t="shared" ref="O6:O20" si="0">N6*100/C6-100</f>
        <v>-4.0493827160493794</v>
      </c>
    </row>
    <row r="7" spans="1:15" ht="15.75" x14ac:dyDescent="0.25">
      <c r="A7" s="57">
        <v>2</v>
      </c>
      <c r="B7" s="58" t="s">
        <v>198</v>
      </c>
      <c r="C7" s="59">
        <v>36</v>
      </c>
      <c r="D7" s="60">
        <v>0</v>
      </c>
      <c r="E7" s="61">
        <v>180.3</v>
      </c>
      <c r="F7" s="61">
        <v>0</v>
      </c>
      <c r="G7" s="61">
        <v>0</v>
      </c>
      <c r="H7" s="61">
        <v>0</v>
      </c>
      <c r="I7" s="61">
        <v>165</v>
      </c>
      <c r="J7" s="61">
        <v>0</v>
      </c>
      <c r="K7" s="61">
        <v>0</v>
      </c>
      <c r="L7" s="61">
        <v>0</v>
      </c>
      <c r="M7" s="61">
        <v>0</v>
      </c>
      <c r="N7" s="62">
        <v>35</v>
      </c>
      <c r="O7" s="63">
        <f t="shared" si="0"/>
        <v>-2.7777777777777715</v>
      </c>
    </row>
    <row r="8" spans="1:15" ht="15.75" x14ac:dyDescent="0.25">
      <c r="A8" s="57">
        <v>3</v>
      </c>
      <c r="B8" s="58" t="s">
        <v>199</v>
      </c>
      <c r="C8" s="59">
        <v>9.9</v>
      </c>
      <c r="D8" s="60">
        <v>10</v>
      </c>
      <c r="E8" s="61">
        <v>16.100000000000001</v>
      </c>
      <c r="F8" s="61">
        <v>0</v>
      </c>
      <c r="G8" s="61">
        <v>0</v>
      </c>
      <c r="H8" s="61">
        <v>31.5</v>
      </c>
      <c r="I8" s="61">
        <v>14</v>
      </c>
      <c r="J8" s="61">
        <v>20</v>
      </c>
      <c r="K8" s="61">
        <v>0</v>
      </c>
      <c r="L8" s="61">
        <v>0</v>
      </c>
      <c r="M8" s="61">
        <v>10</v>
      </c>
      <c r="N8" s="62">
        <f t="shared" ref="N8:N35" si="1">SUM(D8:M8)/10</f>
        <v>10.16</v>
      </c>
      <c r="O8" s="63">
        <f t="shared" si="0"/>
        <v>2.6262626262626156</v>
      </c>
    </row>
    <row r="9" spans="1:15" ht="15.75" x14ac:dyDescent="0.25">
      <c r="A9" s="57">
        <v>4</v>
      </c>
      <c r="B9" s="58" t="s">
        <v>200</v>
      </c>
      <c r="C9" s="59">
        <v>5.4</v>
      </c>
      <c r="D9" s="108">
        <v>8.1</v>
      </c>
      <c r="E9" s="61">
        <v>0</v>
      </c>
      <c r="F9" s="109">
        <v>2.5</v>
      </c>
      <c r="G9" s="61">
        <v>0</v>
      </c>
      <c r="H9" s="61">
        <v>3.2</v>
      </c>
      <c r="I9" s="109">
        <v>2.5</v>
      </c>
      <c r="J9" s="61">
        <v>0</v>
      </c>
      <c r="K9" s="61">
        <v>15</v>
      </c>
      <c r="L9" s="61">
        <v>4.5999999999999996</v>
      </c>
      <c r="M9" s="61">
        <v>23.4</v>
      </c>
      <c r="N9" s="62">
        <v>5.5</v>
      </c>
      <c r="O9" s="63">
        <f t="shared" si="0"/>
        <v>1.8518518518518476</v>
      </c>
    </row>
    <row r="10" spans="1:15" ht="31.5" x14ac:dyDescent="0.25">
      <c r="A10" s="57">
        <v>5</v>
      </c>
      <c r="B10" s="58" t="s">
        <v>201</v>
      </c>
      <c r="C10" s="59">
        <v>49.5</v>
      </c>
      <c r="D10" s="108">
        <v>85</v>
      </c>
      <c r="E10" s="61">
        <v>51.8</v>
      </c>
      <c r="F10" s="109">
        <v>70</v>
      </c>
      <c r="G10" s="61">
        <v>0</v>
      </c>
      <c r="H10" s="61">
        <v>0</v>
      </c>
      <c r="I10" s="109">
        <v>150</v>
      </c>
      <c r="J10" s="61">
        <v>0</v>
      </c>
      <c r="K10" s="61">
        <v>0</v>
      </c>
      <c r="L10" s="61">
        <v>84.6</v>
      </c>
      <c r="M10" s="109">
        <v>50</v>
      </c>
      <c r="N10" s="62">
        <f t="shared" si="1"/>
        <v>49.14</v>
      </c>
      <c r="O10" s="63">
        <f t="shared" si="0"/>
        <v>-0.72727272727273373</v>
      </c>
    </row>
    <row r="11" spans="1:15" ht="31.5" x14ac:dyDescent="0.25">
      <c r="A11" s="57">
        <v>6</v>
      </c>
      <c r="B11" s="58" t="s">
        <v>202</v>
      </c>
      <c r="C11" s="59">
        <v>24.6</v>
      </c>
      <c r="D11" s="108">
        <v>100</v>
      </c>
      <c r="E11" s="61">
        <v>0</v>
      </c>
      <c r="F11" s="109">
        <v>30</v>
      </c>
      <c r="G11" s="61">
        <v>0</v>
      </c>
      <c r="H11" s="109">
        <v>27</v>
      </c>
      <c r="I11" s="109">
        <v>38</v>
      </c>
      <c r="J11" s="61">
        <v>0</v>
      </c>
      <c r="K11" s="61">
        <v>46.2</v>
      </c>
      <c r="L11" s="61">
        <v>0</v>
      </c>
      <c r="M11" s="109">
        <v>17</v>
      </c>
      <c r="N11" s="62">
        <f t="shared" si="1"/>
        <v>25.82</v>
      </c>
      <c r="O11" s="63">
        <f t="shared" si="0"/>
        <v>4.9593495934959293</v>
      </c>
    </row>
    <row r="12" spans="1:15" ht="31.15" customHeight="1" x14ac:dyDescent="0.25">
      <c r="A12" s="57">
        <v>7</v>
      </c>
      <c r="B12" s="58" t="s">
        <v>203</v>
      </c>
      <c r="C12" s="59">
        <v>22.5</v>
      </c>
      <c r="D12" s="60">
        <v>0</v>
      </c>
      <c r="E12" s="61">
        <v>0</v>
      </c>
      <c r="F12" s="61">
        <v>0</v>
      </c>
      <c r="G12" s="61">
        <v>62.1</v>
      </c>
      <c r="H12" s="109">
        <v>70</v>
      </c>
      <c r="I12" s="61">
        <v>0</v>
      </c>
      <c r="J12" s="61">
        <v>83.2</v>
      </c>
      <c r="K12" s="61">
        <v>0</v>
      </c>
      <c r="L12" s="61">
        <v>0</v>
      </c>
      <c r="M12" s="61">
        <v>0</v>
      </c>
      <c r="N12" s="62">
        <f t="shared" si="1"/>
        <v>21.53</v>
      </c>
      <c r="O12" s="63">
        <f t="shared" si="0"/>
        <v>-4.3111111111111171</v>
      </c>
    </row>
    <row r="13" spans="1:15" ht="47.25" x14ac:dyDescent="0.25">
      <c r="A13" s="57">
        <v>8</v>
      </c>
      <c r="B13" s="58" t="s">
        <v>248</v>
      </c>
      <c r="C13" s="59">
        <v>33.299999999999997</v>
      </c>
      <c r="D13" s="60">
        <v>68</v>
      </c>
      <c r="E13" s="61">
        <v>0</v>
      </c>
      <c r="F13" s="109">
        <v>100</v>
      </c>
      <c r="G13" s="61">
        <v>50</v>
      </c>
      <c r="H13" s="61">
        <v>0</v>
      </c>
      <c r="I13" s="61">
        <v>25</v>
      </c>
      <c r="J13" s="61">
        <v>48.5</v>
      </c>
      <c r="K13" s="61">
        <v>0</v>
      </c>
      <c r="L13" s="61">
        <v>46.2</v>
      </c>
      <c r="M13" s="61">
        <v>0</v>
      </c>
      <c r="N13" s="62">
        <f t="shared" si="1"/>
        <v>33.769999999999996</v>
      </c>
      <c r="O13" s="63">
        <f t="shared" si="0"/>
        <v>1.4114114114114074</v>
      </c>
    </row>
    <row r="14" spans="1:15" ht="31.5" x14ac:dyDescent="0.25">
      <c r="A14" s="57">
        <v>9</v>
      </c>
      <c r="B14" s="58" t="s">
        <v>247</v>
      </c>
      <c r="C14" s="59">
        <v>36</v>
      </c>
      <c r="D14" s="60">
        <v>0.6</v>
      </c>
      <c r="E14" s="61">
        <v>14.8</v>
      </c>
      <c r="F14" s="61">
        <v>3.1</v>
      </c>
      <c r="G14" s="61">
        <v>107.3</v>
      </c>
      <c r="H14" s="61">
        <v>0</v>
      </c>
      <c r="I14" s="61">
        <v>13.2</v>
      </c>
      <c r="J14" s="61">
        <v>0</v>
      </c>
      <c r="K14" s="61">
        <v>100</v>
      </c>
      <c r="L14" s="61">
        <v>11.9</v>
      </c>
      <c r="M14" s="61">
        <v>0</v>
      </c>
      <c r="N14" s="62">
        <v>35</v>
      </c>
      <c r="O14" s="63">
        <f t="shared" si="0"/>
        <v>-2.7777777777777715</v>
      </c>
    </row>
    <row r="15" spans="1:15" ht="15.75" x14ac:dyDescent="0.25">
      <c r="A15" s="57">
        <v>10</v>
      </c>
      <c r="B15" s="58" t="s">
        <v>204</v>
      </c>
      <c r="C15" s="59">
        <v>126</v>
      </c>
      <c r="D15" s="60">
        <v>123.2</v>
      </c>
      <c r="E15" s="61">
        <v>175.5</v>
      </c>
      <c r="F15" s="61">
        <v>36</v>
      </c>
      <c r="G15" s="61">
        <v>175.5</v>
      </c>
      <c r="H15" s="61">
        <v>156.80000000000001</v>
      </c>
      <c r="I15" s="61">
        <v>164.7</v>
      </c>
      <c r="J15" s="61">
        <v>189.4</v>
      </c>
      <c r="K15" s="61">
        <v>54</v>
      </c>
      <c r="L15" s="61">
        <v>158.1</v>
      </c>
      <c r="M15" s="61">
        <v>111.8</v>
      </c>
      <c r="N15" s="62">
        <v>130.6</v>
      </c>
      <c r="O15" s="63">
        <f t="shared" si="0"/>
        <v>3.6507936507936449</v>
      </c>
    </row>
    <row r="16" spans="1:15" ht="78.75" x14ac:dyDescent="0.25">
      <c r="A16" s="57">
        <v>11</v>
      </c>
      <c r="B16" s="58" t="s">
        <v>205</v>
      </c>
      <c r="C16" s="59">
        <v>198</v>
      </c>
      <c r="D16" s="60">
        <v>120.8</v>
      </c>
      <c r="E16" s="61">
        <v>86.4</v>
      </c>
      <c r="F16" s="61">
        <v>304.10000000000002</v>
      </c>
      <c r="G16" s="61">
        <v>154.1</v>
      </c>
      <c r="H16" s="61">
        <v>168</v>
      </c>
      <c r="I16" s="61">
        <v>98.7</v>
      </c>
      <c r="J16" s="61">
        <v>109.2</v>
      </c>
      <c r="K16" s="61">
        <v>302.7</v>
      </c>
      <c r="L16" s="61">
        <v>116.1</v>
      </c>
      <c r="M16" s="61">
        <v>179.8</v>
      </c>
      <c r="N16" s="62">
        <v>191.3</v>
      </c>
      <c r="O16" s="63">
        <f t="shared" si="0"/>
        <v>-3.3838383838383805</v>
      </c>
    </row>
    <row r="17" spans="1:15" ht="15.75" x14ac:dyDescent="0.25">
      <c r="A17" s="57">
        <v>12</v>
      </c>
      <c r="B17" s="58" t="s">
        <v>206</v>
      </c>
      <c r="C17" s="59">
        <v>90</v>
      </c>
      <c r="D17" s="60">
        <v>100</v>
      </c>
      <c r="E17" s="61">
        <v>100</v>
      </c>
      <c r="F17" s="61">
        <v>20</v>
      </c>
      <c r="G17" s="61">
        <v>105</v>
      </c>
      <c r="H17" s="61">
        <v>116</v>
      </c>
      <c r="I17" s="61">
        <v>100</v>
      </c>
      <c r="J17" s="61">
        <v>105</v>
      </c>
      <c r="K17" s="61">
        <v>20</v>
      </c>
      <c r="L17" s="61">
        <v>105</v>
      </c>
      <c r="M17" s="61">
        <v>100</v>
      </c>
      <c r="N17" s="62">
        <f t="shared" si="1"/>
        <v>87.1</v>
      </c>
      <c r="O17" s="63">
        <f t="shared" si="0"/>
        <v>-3.2222222222222285</v>
      </c>
    </row>
    <row r="18" spans="1:15" ht="15.75" x14ac:dyDescent="0.25">
      <c r="A18" s="57">
        <v>13</v>
      </c>
      <c r="B18" s="58" t="s">
        <v>207</v>
      </c>
      <c r="C18" s="59">
        <v>9.9</v>
      </c>
      <c r="D18" s="60">
        <v>26.6</v>
      </c>
      <c r="E18" s="61">
        <v>20</v>
      </c>
      <c r="F18" s="61">
        <v>0</v>
      </c>
      <c r="G18" s="61">
        <v>20</v>
      </c>
      <c r="H18" s="61">
        <v>0</v>
      </c>
      <c r="I18" s="61">
        <v>39.799999999999997</v>
      </c>
      <c r="J18" s="61">
        <v>20</v>
      </c>
      <c r="K18" s="61">
        <v>0</v>
      </c>
      <c r="L18" s="61">
        <v>20</v>
      </c>
      <c r="M18" s="61">
        <v>0</v>
      </c>
      <c r="N18" s="62">
        <v>10</v>
      </c>
      <c r="O18" s="63">
        <f t="shared" si="0"/>
        <v>1.0101010101010104</v>
      </c>
    </row>
    <row r="19" spans="1:15" ht="15.75" x14ac:dyDescent="0.25">
      <c r="A19" s="57">
        <v>14</v>
      </c>
      <c r="B19" s="58" t="s">
        <v>208</v>
      </c>
      <c r="C19" s="59">
        <v>90</v>
      </c>
      <c r="D19" s="60">
        <v>0</v>
      </c>
      <c r="E19" s="61">
        <v>196</v>
      </c>
      <c r="F19" s="61">
        <v>180</v>
      </c>
      <c r="G19" s="61">
        <v>0</v>
      </c>
      <c r="H19" s="61">
        <v>0</v>
      </c>
      <c r="I19" s="61">
        <v>196</v>
      </c>
      <c r="J19" s="61">
        <v>0</v>
      </c>
      <c r="K19" s="61">
        <v>0</v>
      </c>
      <c r="L19" s="61">
        <v>0</v>
      </c>
      <c r="M19" s="61">
        <v>180</v>
      </c>
      <c r="N19" s="62">
        <v>88</v>
      </c>
      <c r="O19" s="63">
        <f t="shared" si="0"/>
        <v>-2.2222222222222285</v>
      </c>
    </row>
    <row r="20" spans="1:15" ht="15.75" x14ac:dyDescent="0.25">
      <c r="A20" s="57">
        <v>15</v>
      </c>
      <c r="B20" s="58" t="s">
        <v>209</v>
      </c>
      <c r="C20" s="59">
        <v>45</v>
      </c>
      <c r="D20" s="60">
        <v>0</v>
      </c>
      <c r="E20" s="61">
        <v>0</v>
      </c>
      <c r="F20" s="61">
        <v>0</v>
      </c>
      <c r="G20" s="61">
        <v>200</v>
      </c>
      <c r="H20" s="61">
        <v>0</v>
      </c>
      <c r="I20" s="61">
        <v>0</v>
      </c>
      <c r="J20" s="61">
        <v>0</v>
      </c>
      <c r="K20" s="61">
        <v>200</v>
      </c>
      <c r="L20" s="61">
        <v>0</v>
      </c>
      <c r="M20" s="61">
        <v>0</v>
      </c>
      <c r="N20" s="62">
        <v>45</v>
      </c>
      <c r="O20" s="63">
        <f t="shared" si="0"/>
        <v>0</v>
      </c>
    </row>
    <row r="21" spans="1:15" ht="15.75" x14ac:dyDescent="0.25">
      <c r="A21" s="57">
        <v>16</v>
      </c>
      <c r="B21" s="58" t="s">
        <v>49</v>
      </c>
      <c r="C21" s="59">
        <v>45</v>
      </c>
      <c r="D21" s="60">
        <v>40</v>
      </c>
      <c r="E21" s="61">
        <v>26</v>
      </c>
      <c r="F21" s="61">
        <v>58</v>
      </c>
      <c r="G21" s="61">
        <v>29</v>
      </c>
      <c r="H21" s="61">
        <v>36</v>
      </c>
      <c r="I21" s="61">
        <v>32</v>
      </c>
      <c r="J21" s="61">
        <v>45</v>
      </c>
      <c r="K21" s="61">
        <v>45</v>
      </c>
      <c r="L21" s="61">
        <v>50</v>
      </c>
      <c r="M21" s="61">
        <v>58</v>
      </c>
      <c r="N21" s="62">
        <v>43.2</v>
      </c>
      <c r="O21" s="63">
        <f t="shared" ref="O21:O35" si="2">N21*100/C21-100</f>
        <v>-4</v>
      </c>
    </row>
    <row r="22" spans="1:15" ht="15.75" x14ac:dyDescent="0.25">
      <c r="A22" s="57">
        <v>17</v>
      </c>
      <c r="B22" s="58" t="s">
        <v>50</v>
      </c>
      <c r="C22" s="59">
        <v>72</v>
      </c>
      <c r="D22" s="60">
        <v>78</v>
      </c>
      <c r="E22" s="61">
        <v>78.2</v>
      </c>
      <c r="F22" s="61">
        <v>87</v>
      </c>
      <c r="G22" s="61">
        <v>103</v>
      </c>
      <c r="H22" s="61">
        <v>66</v>
      </c>
      <c r="I22" s="61">
        <v>74.3</v>
      </c>
      <c r="J22" s="61">
        <v>71</v>
      </c>
      <c r="K22" s="61">
        <v>99</v>
      </c>
      <c r="L22" s="61">
        <v>90.2</v>
      </c>
      <c r="M22" s="61">
        <v>102</v>
      </c>
      <c r="N22" s="62">
        <v>73</v>
      </c>
      <c r="O22" s="63">
        <f t="shared" si="2"/>
        <v>1.3888888888888857</v>
      </c>
    </row>
    <row r="23" spans="1:15" ht="15.75" x14ac:dyDescent="0.25">
      <c r="A23" s="57">
        <v>18</v>
      </c>
      <c r="B23" s="58" t="s">
        <v>210</v>
      </c>
      <c r="C23" s="59">
        <v>38.700000000000003</v>
      </c>
      <c r="D23" s="60">
        <v>32.799999999999997</v>
      </c>
      <c r="E23" s="61">
        <v>40.5</v>
      </c>
      <c r="F23" s="61">
        <v>104.1</v>
      </c>
      <c r="G23" s="61">
        <v>78.2</v>
      </c>
      <c r="H23" s="61">
        <v>30</v>
      </c>
      <c r="I23" s="61">
        <v>46.2</v>
      </c>
      <c r="J23" s="61">
        <v>86.9</v>
      </c>
      <c r="K23" s="61">
        <v>27.7</v>
      </c>
      <c r="L23" s="61">
        <v>86.1</v>
      </c>
      <c r="M23" s="61">
        <v>18.399999999999999</v>
      </c>
      <c r="N23" s="62">
        <v>41.3</v>
      </c>
      <c r="O23" s="63">
        <f t="shared" si="2"/>
        <v>6.7183462532299671</v>
      </c>
    </row>
    <row r="24" spans="1:15" ht="15.75" x14ac:dyDescent="0.25">
      <c r="A24" s="57">
        <v>19</v>
      </c>
      <c r="B24" s="58" t="s">
        <v>211</v>
      </c>
      <c r="C24" s="59">
        <v>10.8</v>
      </c>
      <c r="D24" s="60">
        <v>16</v>
      </c>
      <c r="E24" s="61">
        <v>0</v>
      </c>
      <c r="F24" s="61">
        <v>0</v>
      </c>
      <c r="G24" s="61">
        <v>0</v>
      </c>
      <c r="H24" s="61">
        <v>44.2</v>
      </c>
      <c r="I24" s="61">
        <v>0</v>
      </c>
      <c r="J24" s="61">
        <v>0</v>
      </c>
      <c r="K24" s="61">
        <v>7.2</v>
      </c>
      <c r="L24" s="61">
        <v>0</v>
      </c>
      <c r="M24" s="61">
        <v>56.8</v>
      </c>
      <c r="N24" s="62">
        <v>11</v>
      </c>
      <c r="O24" s="63">
        <f t="shared" si="2"/>
        <v>1.8518518518518476</v>
      </c>
    </row>
    <row r="25" spans="1:15" ht="15.75" x14ac:dyDescent="0.25">
      <c r="A25" s="57">
        <v>20</v>
      </c>
      <c r="B25" s="58" t="s">
        <v>212</v>
      </c>
      <c r="C25" s="59">
        <v>26.1</v>
      </c>
      <c r="D25" s="60">
        <v>50</v>
      </c>
      <c r="E25" s="61">
        <v>5.0999999999999996</v>
      </c>
      <c r="F25" s="61">
        <v>19</v>
      </c>
      <c r="G25" s="61">
        <v>36</v>
      </c>
      <c r="H25" s="61">
        <v>2.9</v>
      </c>
      <c r="I25" s="61">
        <v>5.2</v>
      </c>
      <c r="J25" s="61">
        <v>41</v>
      </c>
      <c r="K25" s="61">
        <v>1.8</v>
      </c>
      <c r="L25" s="61">
        <v>28</v>
      </c>
      <c r="M25" s="61">
        <v>2</v>
      </c>
      <c r="N25" s="62">
        <v>25</v>
      </c>
      <c r="O25" s="63">
        <f t="shared" si="2"/>
        <v>-4.2145593869731783</v>
      </c>
    </row>
    <row r="26" spans="1:15" ht="15.75" x14ac:dyDescent="0.25">
      <c r="A26" s="57">
        <v>21</v>
      </c>
      <c r="B26" s="58" t="s">
        <v>213</v>
      </c>
      <c r="C26" s="59">
        <v>18.899999999999999</v>
      </c>
      <c r="D26" s="60">
        <v>20.399999999999999</v>
      </c>
      <c r="E26" s="61">
        <v>35.5</v>
      </c>
      <c r="F26" s="61">
        <v>18.5</v>
      </c>
      <c r="G26" s="61">
        <v>31.1</v>
      </c>
      <c r="H26" s="61">
        <v>31.6</v>
      </c>
      <c r="I26" s="61">
        <v>14</v>
      </c>
      <c r="J26" s="61">
        <v>44</v>
      </c>
      <c r="K26" s="61">
        <v>12.5</v>
      </c>
      <c r="L26" s="61">
        <v>28.3</v>
      </c>
      <c r="M26" s="61">
        <v>17.2</v>
      </c>
      <c r="N26" s="62">
        <v>19</v>
      </c>
      <c r="O26" s="63">
        <f t="shared" si="2"/>
        <v>0.52910052910053196</v>
      </c>
    </row>
    <row r="27" spans="1:15" ht="15.75" x14ac:dyDescent="0.25">
      <c r="A27" s="57">
        <v>22</v>
      </c>
      <c r="B27" s="58" t="s">
        <v>214</v>
      </c>
      <c r="C27" s="59">
        <v>9.9</v>
      </c>
      <c r="D27" s="60">
        <v>14.1</v>
      </c>
      <c r="E27" s="61">
        <v>9.3000000000000007</v>
      </c>
      <c r="F27" s="61">
        <v>10.199999999999999</v>
      </c>
      <c r="G27" s="61">
        <v>14</v>
      </c>
      <c r="H27" s="61">
        <v>9</v>
      </c>
      <c r="I27" s="61">
        <v>2.6</v>
      </c>
      <c r="J27" s="61">
        <v>7.8</v>
      </c>
      <c r="K27" s="61">
        <v>12.3</v>
      </c>
      <c r="L27" s="61">
        <v>10.3</v>
      </c>
      <c r="M27" s="61">
        <v>15.1</v>
      </c>
      <c r="N27" s="62">
        <v>10.1</v>
      </c>
      <c r="O27" s="63">
        <f t="shared" si="2"/>
        <v>2.0202020202020208</v>
      </c>
    </row>
    <row r="28" spans="1:15" ht="15.75" x14ac:dyDescent="0.25">
      <c r="A28" s="57">
        <v>23</v>
      </c>
      <c r="B28" s="58" t="s">
        <v>215</v>
      </c>
      <c r="C28" s="59">
        <v>18</v>
      </c>
      <c r="D28" s="61">
        <v>12</v>
      </c>
      <c r="E28" s="61">
        <v>0</v>
      </c>
      <c r="F28" s="61">
        <v>0</v>
      </c>
      <c r="G28" s="61">
        <v>12</v>
      </c>
      <c r="H28" s="61">
        <v>60</v>
      </c>
      <c r="I28" s="61">
        <v>0</v>
      </c>
      <c r="J28" s="61">
        <v>12</v>
      </c>
      <c r="K28" s="61">
        <v>60</v>
      </c>
      <c r="L28" s="61">
        <v>0</v>
      </c>
      <c r="M28" s="61">
        <v>0</v>
      </c>
      <c r="N28" s="62">
        <v>17.5</v>
      </c>
      <c r="O28" s="63">
        <f t="shared" si="2"/>
        <v>-2.7777777777777715</v>
      </c>
    </row>
    <row r="29" spans="1:15" ht="15.75" x14ac:dyDescent="0.25">
      <c r="A29" s="57">
        <v>24</v>
      </c>
      <c r="B29" s="58" t="s">
        <v>216</v>
      </c>
      <c r="C29" s="59">
        <v>0.54</v>
      </c>
      <c r="D29" s="60">
        <v>0.49</v>
      </c>
      <c r="E29" s="60">
        <v>0.49</v>
      </c>
      <c r="F29" s="60">
        <v>0</v>
      </c>
      <c r="G29" s="60">
        <v>0.98</v>
      </c>
      <c r="H29" s="60">
        <v>0.49</v>
      </c>
      <c r="I29" s="60">
        <v>0</v>
      </c>
      <c r="J29" s="60">
        <v>0.98</v>
      </c>
      <c r="K29" s="60">
        <v>0.49</v>
      </c>
      <c r="L29" s="60">
        <v>0.98</v>
      </c>
      <c r="M29" s="60">
        <v>0.49</v>
      </c>
      <c r="N29" s="62">
        <f t="shared" si="1"/>
        <v>0.53900000000000003</v>
      </c>
      <c r="O29" s="63">
        <f t="shared" si="2"/>
        <v>-0.18518518518517624</v>
      </c>
    </row>
    <row r="30" spans="1:15" ht="15.75" x14ac:dyDescent="0.25">
      <c r="A30" s="57">
        <v>25</v>
      </c>
      <c r="B30" s="58" t="s">
        <v>217</v>
      </c>
      <c r="C30" s="59">
        <v>0.54</v>
      </c>
      <c r="D30" s="60">
        <v>0</v>
      </c>
      <c r="E30" s="61">
        <v>0</v>
      </c>
      <c r="F30" s="61">
        <v>0</v>
      </c>
      <c r="G30" s="61">
        <v>0</v>
      </c>
      <c r="H30" s="61">
        <v>2.4</v>
      </c>
      <c r="I30" s="61">
        <v>0</v>
      </c>
      <c r="J30" s="61">
        <v>0</v>
      </c>
      <c r="K30" s="61">
        <v>2.4</v>
      </c>
      <c r="L30" s="61">
        <v>0</v>
      </c>
      <c r="M30" s="61">
        <v>0</v>
      </c>
      <c r="N30" s="62">
        <v>0.54</v>
      </c>
      <c r="O30" s="63">
        <f t="shared" si="2"/>
        <v>0</v>
      </c>
    </row>
    <row r="31" spans="1:15" ht="15.75" x14ac:dyDescent="0.25">
      <c r="A31" s="57">
        <v>26</v>
      </c>
      <c r="B31" s="58" t="s">
        <v>218</v>
      </c>
      <c r="C31" s="59">
        <v>1.08</v>
      </c>
      <c r="D31" s="60">
        <v>2.4</v>
      </c>
      <c r="E31" s="61">
        <v>0</v>
      </c>
      <c r="F31" s="61">
        <v>2.4</v>
      </c>
      <c r="G31" s="60">
        <v>0</v>
      </c>
      <c r="H31" s="61">
        <v>0</v>
      </c>
      <c r="I31" s="61">
        <v>2.4</v>
      </c>
      <c r="J31" s="61">
        <v>0</v>
      </c>
      <c r="K31" s="61">
        <v>2.4</v>
      </c>
      <c r="L31" s="61">
        <v>0</v>
      </c>
      <c r="M31" s="60">
        <v>0</v>
      </c>
      <c r="N31" s="62">
        <v>1.08</v>
      </c>
      <c r="O31" s="63">
        <f t="shared" si="2"/>
        <v>0</v>
      </c>
    </row>
    <row r="32" spans="1:15" ht="141.75" x14ac:dyDescent="0.25">
      <c r="A32" s="57">
        <v>27</v>
      </c>
      <c r="B32" s="58" t="s">
        <v>219</v>
      </c>
      <c r="C32" s="59">
        <v>27</v>
      </c>
      <c r="D32" s="60">
        <v>35</v>
      </c>
      <c r="E32" s="61">
        <v>37.299999999999997</v>
      </c>
      <c r="F32" s="61">
        <v>25.9</v>
      </c>
      <c r="G32" s="61">
        <v>35.799999999999997</v>
      </c>
      <c r="H32" s="61">
        <v>27.9</v>
      </c>
      <c r="I32" s="61">
        <v>30.5</v>
      </c>
      <c r="J32" s="61">
        <v>36.299999999999997</v>
      </c>
      <c r="K32" s="61">
        <v>31</v>
      </c>
      <c r="L32" s="61">
        <v>28.3</v>
      </c>
      <c r="M32" s="61">
        <v>10.8</v>
      </c>
      <c r="N32" s="62">
        <v>27.5</v>
      </c>
      <c r="O32" s="63">
        <f t="shared" si="2"/>
        <v>1.8518518518518476</v>
      </c>
    </row>
    <row r="33" spans="1:15" ht="15.75" x14ac:dyDescent="0.25">
      <c r="A33" s="64">
        <v>28</v>
      </c>
      <c r="B33" s="65" t="s">
        <v>220</v>
      </c>
      <c r="C33" s="66">
        <v>0.45</v>
      </c>
      <c r="D33" s="67">
        <v>1.2</v>
      </c>
      <c r="E33" s="68">
        <v>0</v>
      </c>
      <c r="F33" s="68">
        <v>0</v>
      </c>
      <c r="G33" s="68">
        <v>1</v>
      </c>
      <c r="H33" s="68">
        <v>0</v>
      </c>
      <c r="I33" s="68">
        <v>0</v>
      </c>
      <c r="J33" s="68">
        <v>0.9</v>
      </c>
      <c r="K33" s="68">
        <v>0</v>
      </c>
      <c r="L33" s="68">
        <v>0.9</v>
      </c>
      <c r="M33" s="61">
        <v>0</v>
      </c>
      <c r="N33" s="62">
        <v>0.45</v>
      </c>
      <c r="O33" s="63">
        <f t="shared" si="2"/>
        <v>0</v>
      </c>
    </row>
    <row r="34" spans="1:15" ht="15.75" x14ac:dyDescent="0.25">
      <c r="A34" s="64">
        <v>29</v>
      </c>
      <c r="B34" s="65" t="s">
        <v>244</v>
      </c>
      <c r="C34" s="66">
        <v>2.7</v>
      </c>
      <c r="D34" s="67">
        <v>0</v>
      </c>
      <c r="E34" s="68">
        <v>0</v>
      </c>
      <c r="F34" s="68">
        <v>9</v>
      </c>
      <c r="G34" s="68">
        <v>0</v>
      </c>
      <c r="H34" s="68">
        <v>0</v>
      </c>
      <c r="I34" s="68">
        <v>0</v>
      </c>
      <c r="J34" s="68">
        <v>0</v>
      </c>
      <c r="K34" s="68">
        <v>9</v>
      </c>
      <c r="L34" s="68">
        <v>0</v>
      </c>
      <c r="M34" s="61">
        <v>0</v>
      </c>
      <c r="N34" s="62">
        <v>2.6</v>
      </c>
      <c r="O34" s="63">
        <f t="shared" si="2"/>
        <v>-3.7037037037037095</v>
      </c>
    </row>
    <row r="35" spans="1:15" ht="31.5" x14ac:dyDescent="0.25">
      <c r="A35" s="64">
        <v>30</v>
      </c>
      <c r="B35" s="65" t="s">
        <v>221</v>
      </c>
      <c r="C35" s="66">
        <v>4.5</v>
      </c>
      <c r="D35" s="67">
        <v>4.3</v>
      </c>
      <c r="E35" s="68">
        <v>4.5999999999999996</v>
      </c>
      <c r="F35" s="68">
        <v>4.8</v>
      </c>
      <c r="G35" s="68">
        <v>4.2</v>
      </c>
      <c r="H35" s="68">
        <v>4.2</v>
      </c>
      <c r="I35" s="68">
        <v>4.5</v>
      </c>
      <c r="J35" s="68">
        <v>4.5</v>
      </c>
      <c r="K35" s="68">
        <v>4.8</v>
      </c>
      <c r="L35" s="68">
        <v>4.5999999999999996</v>
      </c>
      <c r="M35" s="61">
        <v>4.0999999999999996</v>
      </c>
      <c r="N35" s="62">
        <f t="shared" si="1"/>
        <v>4.46</v>
      </c>
      <c r="O35" s="63">
        <f t="shared" si="2"/>
        <v>-0.88888888888888573</v>
      </c>
    </row>
  </sheetData>
  <mergeCells count="6">
    <mergeCell ref="O4:O5"/>
    <mergeCell ref="A4:A5"/>
    <mergeCell ref="B4:B5"/>
    <mergeCell ref="C4:C5"/>
    <mergeCell ref="D4:M4"/>
    <mergeCell ref="N4:N5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1-3 лет</vt:lpstr>
      <vt:lpstr>Меню 3-7 лет</vt:lpstr>
      <vt:lpstr>Ведомость 1-3</vt:lpstr>
      <vt:lpstr>Ведомость 3-7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2024-10-23T23:39:27Z</dcterms:modified>
</cp:coreProperties>
</file>